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105" windowWidth="18240" windowHeight="7740" activeTab="1"/>
  </bookViews>
  <sheets>
    <sheet name="Sheet1" sheetId="1" r:id="rId1"/>
    <sheet name="W9" sheetId="2" r:id="rId2"/>
    <sheet name="T9" sheetId="3" r:id="rId3"/>
  </sheets>
  <calcPr calcId="144525"/>
</workbook>
</file>

<file path=xl/calcChain.xml><?xml version="1.0" encoding="utf-8"?>
<calcChain xmlns="http://schemas.openxmlformats.org/spreadsheetml/2006/main">
  <c r="F5" i="3" l="1"/>
  <c r="E5" i="3"/>
  <c r="D5" i="3"/>
  <c r="G55" i="3"/>
  <c r="I55" i="3" s="1"/>
  <c r="G54" i="3"/>
  <c r="I54" i="3" s="1"/>
  <c r="G53" i="3"/>
  <c r="I53" i="3" s="1"/>
  <c r="G52" i="3"/>
  <c r="I52" i="3" s="1"/>
  <c r="G51" i="3"/>
  <c r="I51" i="3" s="1"/>
  <c r="G50" i="3"/>
  <c r="I50" i="3" s="1"/>
  <c r="G49" i="3"/>
  <c r="I49" i="3" s="1"/>
  <c r="G48" i="3"/>
  <c r="I48" i="3" s="1"/>
  <c r="G47" i="3"/>
  <c r="I47" i="3" s="1"/>
  <c r="G46" i="3"/>
  <c r="I46" i="3" s="1"/>
  <c r="G45" i="3"/>
  <c r="I45" i="3" s="1"/>
  <c r="G44" i="3"/>
  <c r="I44" i="3" s="1"/>
  <c r="G43" i="3"/>
  <c r="I43" i="3" s="1"/>
  <c r="G42" i="3"/>
  <c r="I42" i="3" s="1"/>
  <c r="G41" i="3"/>
  <c r="H54" i="3" s="1"/>
  <c r="G40" i="3"/>
  <c r="I40" i="3" s="1"/>
  <c r="G39" i="3"/>
  <c r="I39" i="3" s="1"/>
  <c r="G38" i="3"/>
  <c r="I38" i="3" s="1"/>
  <c r="G37" i="3"/>
  <c r="I37" i="3" s="1"/>
  <c r="G36" i="3"/>
  <c r="I36" i="3" s="1"/>
  <c r="G35" i="3"/>
  <c r="I35" i="3" s="1"/>
  <c r="G34" i="3"/>
  <c r="I34" i="3" s="1"/>
  <c r="G33" i="3"/>
  <c r="I33" i="3" s="1"/>
  <c r="G32" i="3"/>
  <c r="I32" i="3" s="1"/>
  <c r="G31" i="3"/>
  <c r="I31" i="3" s="1"/>
  <c r="G30" i="3"/>
  <c r="I30" i="3" s="1"/>
  <c r="G29" i="3"/>
  <c r="I29" i="3" s="1"/>
  <c r="G28" i="3"/>
  <c r="I28" i="3" s="1"/>
  <c r="G27" i="3"/>
  <c r="I27" i="3" s="1"/>
  <c r="G26" i="3"/>
  <c r="I26" i="3" s="1"/>
  <c r="G25" i="3"/>
  <c r="H40" i="3" s="1"/>
  <c r="G24" i="3"/>
  <c r="I24" i="3" s="1"/>
  <c r="G23" i="3"/>
  <c r="I23" i="3" s="1"/>
  <c r="G22" i="3"/>
  <c r="I22" i="3" s="1"/>
  <c r="G21" i="3"/>
  <c r="I21" i="3" s="1"/>
  <c r="G20" i="3"/>
  <c r="I20" i="3" s="1"/>
  <c r="G19" i="3"/>
  <c r="I19" i="3" s="1"/>
  <c r="G18" i="3"/>
  <c r="I18" i="3" s="1"/>
  <c r="G17" i="3"/>
  <c r="I17" i="3" s="1"/>
  <c r="G16" i="3"/>
  <c r="I16" i="3" s="1"/>
  <c r="G15" i="3"/>
  <c r="I15" i="3" s="1"/>
  <c r="G14" i="3"/>
  <c r="I14" i="3" s="1"/>
  <c r="G13" i="3"/>
  <c r="I13" i="3" s="1"/>
  <c r="G12" i="3"/>
  <c r="I12" i="3" s="1"/>
  <c r="G11" i="3"/>
  <c r="I11" i="3" s="1"/>
  <c r="G10" i="3"/>
  <c r="I10" i="3" s="1"/>
  <c r="G9" i="3"/>
  <c r="I9" i="3" s="1"/>
  <c r="G8" i="3"/>
  <c r="I8" i="3" s="1"/>
  <c r="G7" i="3"/>
  <c r="I7" i="3" s="1"/>
  <c r="G6" i="3"/>
  <c r="I6" i="3" s="1"/>
  <c r="I173" i="2"/>
  <c r="I174" i="2"/>
  <c r="I175" i="2"/>
  <c r="I176" i="2"/>
  <c r="I177" i="2"/>
  <c r="I178" i="2"/>
  <c r="I179" i="2"/>
  <c r="I180" i="2"/>
  <c r="I181" i="2"/>
  <c r="I182" i="2"/>
  <c r="I183" i="2"/>
  <c r="I184" i="2"/>
  <c r="I185" i="2"/>
  <c r="I186" i="2"/>
  <c r="I187" i="2"/>
  <c r="I188" i="2"/>
  <c r="I189" i="2"/>
  <c r="I190" i="2"/>
  <c r="I191" i="2"/>
  <c r="I192" i="2"/>
  <c r="I193" i="2"/>
  <c r="I194" i="2"/>
  <c r="I195" i="2"/>
  <c r="I196" i="2"/>
  <c r="I197" i="2"/>
  <c r="I198" i="2"/>
  <c r="I199" i="2"/>
  <c r="I200" i="2"/>
  <c r="I201" i="2"/>
  <c r="I202" i="2"/>
  <c r="I203" i="2"/>
  <c r="I204" i="2"/>
  <c r="I205" i="2"/>
  <c r="I206" i="2"/>
  <c r="I207" i="2"/>
  <c r="I208" i="2"/>
  <c r="I209" i="2"/>
  <c r="I210" i="2"/>
  <c r="I211" i="2"/>
  <c r="I212" i="2"/>
  <c r="I213" i="2"/>
  <c r="I214" i="2"/>
  <c r="I215" i="2"/>
  <c r="I216" i="2"/>
  <c r="I217" i="2"/>
  <c r="I218" i="2"/>
  <c r="I219" i="2"/>
  <c r="I220" i="2"/>
  <c r="I221" i="2"/>
  <c r="I222" i="2"/>
  <c r="I172" i="2"/>
  <c r="H209" i="2"/>
  <c r="H210" i="2"/>
  <c r="H211" i="2"/>
  <c r="H212" i="2"/>
  <c r="H213" i="2"/>
  <c r="H214" i="2"/>
  <c r="H215" i="2"/>
  <c r="H216" i="2"/>
  <c r="H217" i="2"/>
  <c r="H218" i="2"/>
  <c r="H219" i="2"/>
  <c r="H220" i="2"/>
  <c r="H221" i="2"/>
  <c r="H222" i="2"/>
  <c r="H208" i="2"/>
  <c r="H193" i="2"/>
  <c r="H194" i="2"/>
  <c r="H195" i="2"/>
  <c r="H196" i="2"/>
  <c r="H197" i="2"/>
  <c r="H198" i="2"/>
  <c r="H199" i="2"/>
  <c r="H200" i="2"/>
  <c r="H201" i="2"/>
  <c r="H202" i="2"/>
  <c r="H203" i="2"/>
  <c r="H204" i="2"/>
  <c r="H205" i="2"/>
  <c r="H206" i="2"/>
  <c r="H207" i="2"/>
  <c r="H192" i="2"/>
  <c r="H173" i="2"/>
  <c r="H174" i="2"/>
  <c r="H175" i="2"/>
  <c r="H176" i="2"/>
  <c r="H177" i="2"/>
  <c r="H178" i="2"/>
  <c r="H179" i="2"/>
  <c r="H180" i="2"/>
  <c r="H181" i="2"/>
  <c r="H182" i="2"/>
  <c r="H183" i="2"/>
  <c r="H184" i="2"/>
  <c r="H185" i="2"/>
  <c r="H186" i="2"/>
  <c r="H187" i="2"/>
  <c r="H188" i="2"/>
  <c r="H189" i="2"/>
  <c r="H190" i="2"/>
  <c r="H191" i="2"/>
  <c r="H172" i="2"/>
  <c r="G222" i="2"/>
  <c r="G221" i="2"/>
  <c r="G220" i="2"/>
  <c r="G219" i="2"/>
  <c r="G218" i="2"/>
  <c r="G217" i="2"/>
  <c r="G216" i="2"/>
  <c r="G215" i="2"/>
  <c r="G214" i="2"/>
  <c r="G213" i="2"/>
  <c r="G212" i="2"/>
  <c r="G211" i="2"/>
  <c r="G210" i="2"/>
  <c r="G209" i="2"/>
  <c r="G208" i="2"/>
  <c r="G207" i="2"/>
  <c r="G206" i="2"/>
  <c r="G205" i="2"/>
  <c r="G204" i="2"/>
  <c r="G203" i="2"/>
  <c r="G202" i="2"/>
  <c r="G201" i="2"/>
  <c r="G200" i="2"/>
  <c r="G199" i="2"/>
  <c r="G198" i="2"/>
  <c r="G197" i="2"/>
  <c r="G196" i="2"/>
  <c r="G195" i="2"/>
  <c r="G194" i="2"/>
  <c r="G193" i="2"/>
  <c r="G192" i="2"/>
  <c r="G191" i="2"/>
  <c r="G190" i="2"/>
  <c r="G189" i="2"/>
  <c r="G188" i="2"/>
  <c r="G187" i="2"/>
  <c r="G186" i="2"/>
  <c r="G185" i="2"/>
  <c r="G184" i="2"/>
  <c r="G183" i="2"/>
  <c r="G182" i="2"/>
  <c r="G181" i="2"/>
  <c r="G180" i="2"/>
  <c r="G179" i="2"/>
  <c r="G178" i="2"/>
  <c r="G177" i="2"/>
  <c r="G176" i="2"/>
  <c r="G175" i="2"/>
  <c r="G174" i="2"/>
  <c r="G173" i="2"/>
  <c r="G172" i="2"/>
  <c r="I117" i="2"/>
  <c r="I118" i="2"/>
  <c r="I119" i="2"/>
  <c r="I120" i="2"/>
  <c r="I121" i="2"/>
  <c r="I122" i="2"/>
  <c r="I123" i="2"/>
  <c r="I124" i="2"/>
  <c r="I125" i="2"/>
  <c r="I126" i="2"/>
  <c r="I127" i="2"/>
  <c r="I128" i="2"/>
  <c r="I129" i="2"/>
  <c r="I130" i="2"/>
  <c r="I131" i="2"/>
  <c r="I132" i="2"/>
  <c r="I133" i="2"/>
  <c r="I134" i="2"/>
  <c r="I135" i="2"/>
  <c r="I136" i="2"/>
  <c r="I137" i="2"/>
  <c r="I138" i="2"/>
  <c r="I139" i="2"/>
  <c r="I140" i="2"/>
  <c r="I141" i="2"/>
  <c r="I142" i="2"/>
  <c r="I143" i="2"/>
  <c r="I144" i="2"/>
  <c r="I145" i="2"/>
  <c r="I146" i="2"/>
  <c r="I147" i="2"/>
  <c r="I148" i="2"/>
  <c r="I149" i="2"/>
  <c r="I150" i="2"/>
  <c r="I151" i="2"/>
  <c r="I152" i="2"/>
  <c r="I153" i="2"/>
  <c r="I154" i="2"/>
  <c r="I155" i="2"/>
  <c r="I156" i="2"/>
  <c r="I157" i="2"/>
  <c r="I158" i="2"/>
  <c r="I159" i="2"/>
  <c r="I160" i="2"/>
  <c r="I161" i="2"/>
  <c r="I162" i="2"/>
  <c r="I163" i="2"/>
  <c r="I164" i="2"/>
  <c r="I165" i="2"/>
  <c r="I166" i="2"/>
  <c r="I116" i="2"/>
  <c r="H153" i="2"/>
  <c r="H154" i="2"/>
  <c r="H155" i="2"/>
  <c r="H156" i="2"/>
  <c r="H157" i="2"/>
  <c r="H158" i="2"/>
  <c r="H159" i="2"/>
  <c r="H160" i="2"/>
  <c r="H161" i="2"/>
  <c r="H162" i="2"/>
  <c r="H163" i="2"/>
  <c r="H164" i="2"/>
  <c r="H165" i="2"/>
  <c r="H166" i="2"/>
  <c r="H152" i="2"/>
  <c r="H137" i="2"/>
  <c r="H138" i="2"/>
  <c r="H139" i="2"/>
  <c r="H140" i="2"/>
  <c r="H141" i="2"/>
  <c r="H142" i="2"/>
  <c r="H143" i="2"/>
  <c r="H144" i="2"/>
  <c r="H145" i="2"/>
  <c r="H146" i="2"/>
  <c r="H147" i="2"/>
  <c r="H148" i="2"/>
  <c r="H149" i="2"/>
  <c r="H150" i="2"/>
  <c r="H151" i="2"/>
  <c r="H136" i="2"/>
  <c r="H117" i="2"/>
  <c r="H118" i="2"/>
  <c r="H119" i="2"/>
  <c r="H120" i="2"/>
  <c r="H121" i="2"/>
  <c r="H122" i="2"/>
  <c r="H123" i="2"/>
  <c r="H124" i="2"/>
  <c r="H125" i="2"/>
  <c r="H126" i="2"/>
  <c r="H127" i="2"/>
  <c r="H128" i="2"/>
  <c r="H129" i="2"/>
  <c r="H130" i="2"/>
  <c r="H131" i="2"/>
  <c r="H132" i="2"/>
  <c r="H133" i="2"/>
  <c r="H134" i="2"/>
  <c r="H135" i="2"/>
  <c r="H116" i="2"/>
  <c r="G166" i="2"/>
  <c r="G165" i="2"/>
  <c r="G164" i="2"/>
  <c r="G163" i="2"/>
  <c r="G162" i="2"/>
  <c r="G161" i="2"/>
  <c r="G160" i="2"/>
  <c r="G159" i="2"/>
  <c r="G158" i="2"/>
  <c r="G157" i="2"/>
  <c r="G156" i="2"/>
  <c r="G155" i="2"/>
  <c r="G154" i="2"/>
  <c r="G153" i="2"/>
  <c r="G152" i="2"/>
  <c r="G151" i="2"/>
  <c r="G150" i="2"/>
  <c r="G149" i="2"/>
  <c r="G148" i="2"/>
  <c r="G147" i="2"/>
  <c r="G146" i="2"/>
  <c r="G145" i="2"/>
  <c r="G144" i="2"/>
  <c r="G143" i="2"/>
  <c r="G142" i="2"/>
  <c r="G141" i="2"/>
  <c r="G140" i="2"/>
  <c r="G139" i="2"/>
  <c r="G138" i="2"/>
  <c r="G137" i="2"/>
  <c r="G136" i="2"/>
  <c r="G135" i="2"/>
  <c r="G134" i="2"/>
  <c r="G133" i="2"/>
  <c r="G132" i="2"/>
  <c r="G131" i="2"/>
  <c r="G130" i="2"/>
  <c r="G129" i="2"/>
  <c r="G128" i="2"/>
  <c r="G127" i="2"/>
  <c r="G126" i="2"/>
  <c r="G125" i="2"/>
  <c r="G124" i="2"/>
  <c r="G123" i="2"/>
  <c r="G122" i="2"/>
  <c r="G121" i="2"/>
  <c r="G120" i="2"/>
  <c r="G119" i="2"/>
  <c r="G118" i="2"/>
  <c r="G117" i="2"/>
  <c r="G116" i="2"/>
  <c r="G5" i="3" l="1"/>
  <c r="H24" i="3" s="1"/>
  <c r="H7" i="3"/>
  <c r="H9" i="3"/>
  <c r="H11" i="3"/>
  <c r="H13" i="3"/>
  <c r="H15" i="3"/>
  <c r="H17" i="3"/>
  <c r="H19" i="3"/>
  <c r="H21" i="3"/>
  <c r="H23" i="3"/>
  <c r="H25" i="3"/>
  <c r="H27" i="3"/>
  <c r="H29" i="3"/>
  <c r="H31" i="3"/>
  <c r="H33" i="3"/>
  <c r="H35" i="3"/>
  <c r="H37" i="3"/>
  <c r="H39" i="3"/>
  <c r="H41" i="3"/>
  <c r="H43" i="3"/>
  <c r="H45" i="3"/>
  <c r="H47" i="3"/>
  <c r="H49" i="3"/>
  <c r="H51" i="3"/>
  <c r="H53" i="3"/>
  <c r="H55" i="3"/>
  <c r="I5" i="3"/>
  <c r="H6" i="3"/>
  <c r="H8" i="3"/>
  <c r="H10" i="3"/>
  <c r="H12" i="3"/>
  <c r="H14" i="3"/>
  <c r="H16" i="3"/>
  <c r="H18" i="3"/>
  <c r="H20" i="3"/>
  <c r="H22" i="3"/>
  <c r="I25" i="3"/>
  <c r="H26" i="3"/>
  <c r="H28" i="3"/>
  <c r="H30" i="3"/>
  <c r="H32" i="3"/>
  <c r="H34" i="3"/>
  <c r="H36" i="3"/>
  <c r="H38" i="3"/>
  <c r="I41" i="3"/>
  <c r="H42" i="3"/>
  <c r="H44" i="3"/>
  <c r="H46" i="3"/>
  <c r="H48" i="3"/>
  <c r="H50" i="3"/>
  <c r="H52" i="3"/>
  <c r="G110" i="2"/>
  <c r="G109" i="2"/>
  <c r="G108" i="2"/>
  <c r="G107" i="2"/>
  <c r="G106" i="2"/>
  <c r="G105" i="2"/>
  <c r="H105" i="2" s="1"/>
  <c r="G104" i="2"/>
  <c r="G103" i="2"/>
  <c r="G102" i="2"/>
  <c r="G101" i="2"/>
  <c r="G100" i="2"/>
  <c r="G99" i="2"/>
  <c r="G98" i="2"/>
  <c r="G97" i="2"/>
  <c r="G96" i="2"/>
  <c r="G95" i="2"/>
  <c r="G94" i="2"/>
  <c r="G93" i="2"/>
  <c r="G92" i="2"/>
  <c r="G91" i="2"/>
  <c r="G90" i="2"/>
  <c r="G89" i="2"/>
  <c r="G88" i="2"/>
  <c r="G87" i="2"/>
  <c r="G86" i="2"/>
  <c r="G85" i="2"/>
  <c r="G84" i="2"/>
  <c r="I84" i="2" s="1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1" i="2"/>
  <c r="G60" i="2"/>
  <c r="G40" i="2"/>
  <c r="G55" i="2"/>
  <c r="G54" i="2"/>
  <c r="G53" i="2"/>
  <c r="G52" i="2"/>
  <c r="G51" i="2"/>
  <c r="G50" i="2"/>
  <c r="G49" i="2"/>
  <c r="G48" i="2"/>
  <c r="G47" i="2"/>
  <c r="G46" i="2"/>
  <c r="G45" i="2"/>
  <c r="G44" i="2"/>
  <c r="G43" i="2"/>
  <c r="G42" i="2"/>
  <c r="G41" i="2"/>
  <c r="G39" i="2"/>
  <c r="G38" i="2"/>
  <c r="G37" i="2"/>
  <c r="G36" i="2"/>
  <c r="G35" i="2"/>
  <c r="G34" i="2"/>
  <c r="G33" i="2"/>
  <c r="G32" i="2"/>
  <c r="G31" i="2"/>
  <c r="G30" i="2"/>
  <c r="G29" i="2"/>
  <c r="H29" i="2" s="1"/>
  <c r="G28" i="2"/>
  <c r="G27" i="2"/>
  <c r="G26" i="2"/>
  <c r="G25" i="2"/>
  <c r="G24" i="2"/>
  <c r="G23" i="2"/>
  <c r="G22" i="2"/>
  <c r="G21" i="2"/>
  <c r="G20" i="2"/>
  <c r="G19" i="2"/>
  <c r="G18" i="2"/>
  <c r="G17" i="2"/>
  <c r="G16" i="2"/>
  <c r="I16" i="2" s="1"/>
  <c r="G15" i="2"/>
  <c r="G14" i="2"/>
  <c r="G13" i="2"/>
  <c r="G12" i="2"/>
  <c r="G11" i="2"/>
  <c r="G10" i="2"/>
  <c r="G9" i="2"/>
  <c r="G8" i="2"/>
  <c r="G7" i="2"/>
  <c r="G6" i="2"/>
  <c r="G5" i="2"/>
  <c r="G216" i="1"/>
  <c r="G215" i="1"/>
  <c r="G214" i="1"/>
  <c r="G213" i="1"/>
  <c r="G212" i="1"/>
  <c r="G211" i="1"/>
  <c r="G210" i="1"/>
  <c r="G209" i="1"/>
  <c r="G208" i="1"/>
  <c r="G207" i="1"/>
  <c r="G206" i="1"/>
  <c r="G205" i="1"/>
  <c r="G204" i="1"/>
  <c r="G203" i="1"/>
  <c r="G202" i="1"/>
  <c r="G201" i="1"/>
  <c r="G200" i="1"/>
  <c r="I200" i="1" s="1"/>
  <c r="G199" i="1"/>
  <c r="I199" i="1" s="1"/>
  <c r="G198" i="1"/>
  <c r="H198" i="1" s="1"/>
  <c r="G197" i="1"/>
  <c r="H197" i="1" s="1"/>
  <c r="G196" i="1"/>
  <c r="I196" i="1" s="1"/>
  <c r="G195" i="1"/>
  <c r="G194" i="1"/>
  <c r="I194" i="1" s="1"/>
  <c r="G193" i="1"/>
  <c r="G192" i="1"/>
  <c r="I192" i="1" s="1"/>
  <c r="G191" i="1"/>
  <c r="G190" i="1"/>
  <c r="I190" i="1" s="1"/>
  <c r="G189" i="1"/>
  <c r="G188" i="1"/>
  <c r="I188" i="1" s="1"/>
  <c r="G187" i="1"/>
  <c r="G186" i="1"/>
  <c r="I186" i="1" s="1"/>
  <c r="G185" i="1"/>
  <c r="G184" i="1"/>
  <c r="I184" i="1" s="1"/>
  <c r="G183" i="1"/>
  <c r="G182" i="1"/>
  <c r="H195" i="1" s="1"/>
  <c r="G181" i="1"/>
  <c r="G180" i="1"/>
  <c r="I180" i="1" s="1"/>
  <c r="G179" i="1"/>
  <c r="G178" i="1"/>
  <c r="I178" i="1" s="1"/>
  <c r="G177" i="1"/>
  <c r="G176" i="1"/>
  <c r="I176" i="1" s="1"/>
  <c r="G175" i="1"/>
  <c r="G174" i="1"/>
  <c r="I174" i="1" s="1"/>
  <c r="G173" i="1"/>
  <c r="G172" i="1"/>
  <c r="I172" i="1" s="1"/>
  <c r="G171" i="1"/>
  <c r="G170" i="1"/>
  <c r="I170" i="1" s="1"/>
  <c r="G169" i="1"/>
  <c r="G168" i="1"/>
  <c r="H168" i="1" s="1"/>
  <c r="G167" i="1"/>
  <c r="I167" i="1" s="1"/>
  <c r="G162" i="1"/>
  <c r="G161" i="1"/>
  <c r="G160" i="1"/>
  <c r="G159" i="1"/>
  <c r="G158" i="1"/>
  <c r="G157" i="1"/>
  <c r="G156" i="1"/>
  <c r="G155" i="1"/>
  <c r="G154" i="1"/>
  <c r="G153" i="1"/>
  <c r="G152" i="1"/>
  <c r="G151" i="1"/>
  <c r="G150" i="1"/>
  <c r="G149" i="1"/>
  <c r="G148" i="1"/>
  <c r="G147" i="1"/>
  <c r="G146" i="1"/>
  <c r="G145" i="1"/>
  <c r="G144" i="1"/>
  <c r="G143" i="1"/>
  <c r="H161" i="1" s="1"/>
  <c r="G142" i="1"/>
  <c r="G141" i="1"/>
  <c r="G140" i="1"/>
  <c r="G139" i="1"/>
  <c r="G138" i="1"/>
  <c r="G137" i="1"/>
  <c r="G136" i="1"/>
  <c r="G135" i="1"/>
  <c r="G134" i="1"/>
  <c r="G133" i="1"/>
  <c r="G132" i="1"/>
  <c r="G131" i="1"/>
  <c r="G130" i="1"/>
  <c r="G129" i="1"/>
  <c r="G128" i="1"/>
  <c r="G127" i="1"/>
  <c r="G126" i="1"/>
  <c r="G125" i="1"/>
  <c r="G124" i="1"/>
  <c r="G123" i="1"/>
  <c r="G122" i="1"/>
  <c r="G121" i="1"/>
  <c r="G120" i="1"/>
  <c r="G119" i="1"/>
  <c r="G118" i="1"/>
  <c r="G117" i="1"/>
  <c r="G116" i="1"/>
  <c r="G115" i="1"/>
  <c r="G114" i="1"/>
  <c r="G113" i="1"/>
  <c r="I113" i="1" s="1"/>
  <c r="G108" i="1"/>
  <c r="G107" i="1"/>
  <c r="G106" i="1"/>
  <c r="G105" i="1"/>
  <c r="G104" i="1"/>
  <c r="G103" i="1"/>
  <c r="G102" i="1"/>
  <c r="G101" i="1"/>
  <c r="G100" i="1"/>
  <c r="G99" i="1"/>
  <c r="G98" i="1"/>
  <c r="G97" i="1"/>
  <c r="G96" i="1"/>
  <c r="G95" i="1"/>
  <c r="G94" i="1"/>
  <c r="G93" i="1"/>
  <c r="G92" i="1"/>
  <c r="G91" i="1"/>
  <c r="G90" i="1"/>
  <c r="H90" i="1" s="1"/>
  <c r="G89" i="1"/>
  <c r="G88" i="1"/>
  <c r="G87" i="1"/>
  <c r="G86" i="1"/>
  <c r="G85" i="1"/>
  <c r="I85" i="1" s="1"/>
  <c r="G84" i="1"/>
  <c r="I84" i="1" s="1"/>
  <c r="G83" i="1"/>
  <c r="I83" i="1" s="1"/>
  <c r="G82" i="1"/>
  <c r="I82" i="1" s="1"/>
  <c r="G81" i="1"/>
  <c r="H81" i="1" s="1"/>
  <c r="G80" i="1"/>
  <c r="I80" i="1" s="1"/>
  <c r="G79" i="1"/>
  <c r="H79" i="1" s="1"/>
  <c r="G78" i="1"/>
  <c r="I78" i="1" s="1"/>
  <c r="G77" i="1"/>
  <c r="H77" i="1" s="1"/>
  <c r="G76" i="1"/>
  <c r="I76" i="1" s="1"/>
  <c r="G75" i="1"/>
  <c r="H75" i="1" s="1"/>
  <c r="G74" i="1"/>
  <c r="H87" i="1" s="1"/>
  <c r="G73" i="1"/>
  <c r="H73" i="1" s="1"/>
  <c r="G72" i="1"/>
  <c r="I72" i="1" s="1"/>
  <c r="G71" i="1"/>
  <c r="H71" i="1" s="1"/>
  <c r="G70" i="1"/>
  <c r="I70" i="1" s="1"/>
  <c r="G69" i="1"/>
  <c r="H69" i="1" s="1"/>
  <c r="G68" i="1"/>
  <c r="I68" i="1" s="1"/>
  <c r="G67" i="1"/>
  <c r="H67" i="1" s="1"/>
  <c r="G66" i="1"/>
  <c r="I66" i="1" s="1"/>
  <c r="G65" i="1"/>
  <c r="H65" i="1" s="1"/>
  <c r="G64" i="1"/>
  <c r="I64" i="1" s="1"/>
  <c r="G63" i="1"/>
  <c r="H63" i="1" s="1"/>
  <c r="G62" i="1"/>
  <c r="I62" i="1" s="1"/>
  <c r="G61" i="1"/>
  <c r="H61" i="1" s="1"/>
  <c r="G60" i="1"/>
  <c r="I60" i="1" s="1"/>
  <c r="G59" i="1"/>
  <c r="U82" i="1" s="1"/>
  <c r="G54" i="1"/>
  <c r="G53" i="1"/>
  <c r="G52" i="1"/>
  <c r="G51" i="1"/>
  <c r="G50" i="1"/>
  <c r="G49" i="1"/>
  <c r="G48" i="1"/>
  <c r="G47" i="1"/>
  <c r="G46" i="1"/>
  <c r="G45" i="1"/>
  <c r="G44" i="1"/>
  <c r="G43" i="1"/>
  <c r="G42" i="1"/>
  <c r="G41" i="1"/>
  <c r="G39" i="1"/>
  <c r="G38" i="1"/>
  <c r="G37" i="1"/>
  <c r="G36" i="1"/>
  <c r="H36" i="1" s="1"/>
  <c r="G35" i="1"/>
  <c r="G34" i="1"/>
  <c r="G33" i="1"/>
  <c r="G32" i="1"/>
  <c r="G31" i="1"/>
  <c r="G30" i="1"/>
  <c r="G29" i="1"/>
  <c r="G28" i="1"/>
  <c r="G27" i="1"/>
  <c r="G26" i="1"/>
  <c r="G25" i="1"/>
  <c r="G24" i="1"/>
  <c r="G23" i="1"/>
  <c r="G22" i="1"/>
  <c r="G21" i="1"/>
  <c r="H21" i="1" s="1"/>
  <c r="G20" i="1"/>
  <c r="S39" i="1" s="1"/>
  <c r="T39" i="1" s="1"/>
  <c r="G19" i="1"/>
  <c r="G18" i="1"/>
  <c r="G17" i="1"/>
  <c r="G16" i="1"/>
  <c r="G15" i="1"/>
  <c r="G14" i="1"/>
  <c r="G13" i="1"/>
  <c r="G12" i="1"/>
  <c r="G11" i="1"/>
  <c r="G10" i="1"/>
  <c r="G9" i="1"/>
  <c r="G8" i="1"/>
  <c r="G7" i="1"/>
  <c r="G6" i="1"/>
  <c r="G5" i="1"/>
  <c r="H5" i="3" l="1"/>
  <c r="I83" i="2"/>
  <c r="H84" i="2"/>
  <c r="I82" i="2"/>
  <c r="H83" i="2"/>
  <c r="I81" i="2"/>
  <c r="H82" i="2"/>
  <c r="I80" i="2"/>
  <c r="H81" i="2"/>
  <c r="I71" i="2"/>
  <c r="H93" i="2"/>
  <c r="H95" i="2"/>
  <c r="H80" i="2"/>
  <c r="H71" i="2"/>
  <c r="I70" i="2"/>
  <c r="I69" i="2"/>
  <c r="H70" i="2"/>
  <c r="I85" i="2"/>
  <c r="I87" i="2"/>
  <c r="I89" i="2"/>
  <c r="I91" i="2"/>
  <c r="H69" i="2"/>
  <c r="I68" i="2"/>
  <c r="I86" i="2"/>
  <c r="I88" i="2"/>
  <c r="I90" i="2"/>
  <c r="I92" i="2"/>
  <c r="H92" i="2"/>
  <c r="H91" i="2"/>
  <c r="H90" i="2"/>
  <c r="H89" i="2"/>
  <c r="H88" i="2"/>
  <c r="H87" i="2"/>
  <c r="H86" i="2"/>
  <c r="H85" i="2"/>
  <c r="I67" i="2"/>
  <c r="H68" i="2"/>
  <c r="H67" i="2"/>
  <c r="I66" i="2"/>
  <c r="I65" i="2"/>
  <c r="I73" i="2"/>
  <c r="I75" i="2"/>
  <c r="I77" i="2"/>
  <c r="I79" i="2"/>
  <c r="I97" i="2"/>
  <c r="I99" i="2"/>
  <c r="I101" i="2"/>
  <c r="I107" i="2"/>
  <c r="I109" i="2"/>
  <c r="I72" i="2"/>
  <c r="I74" i="2"/>
  <c r="I76" i="2"/>
  <c r="I78" i="2"/>
  <c r="I94" i="2"/>
  <c r="I96" i="2"/>
  <c r="I98" i="2"/>
  <c r="I100" i="2"/>
  <c r="I102" i="2"/>
  <c r="I104" i="2"/>
  <c r="H66" i="2"/>
  <c r="I105" i="2"/>
  <c r="H103" i="2"/>
  <c r="H104" i="2"/>
  <c r="I103" i="2"/>
  <c r="H102" i="2"/>
  <c r="H106" i="2"/>
  <c r="H108" i="2"/>
  <c r="H110" i="2"/>
  <c r="H79" i="2"/>
  <c r="H78" i="2"/>
  <c r="H77" i="2"/>
  <c r="H76" i="2"/>
  <c r="H75" i="2"/>
  <c r="H74" i="2"/>
  <c r="H73" i="2"/>
  <c r="H72" i="2"/>
  <c r="I110" i="2"/>
  <c r="H109" i="2"/>
  <c r="I108" i="2"/>
  <c r="H107" i="2"/>
  <c r="I106" i="2"/>
  <c r="I95" i="2"/>
  <c r="H94" i="2"/>
  <c r="I93" i="2"/>
  <c r="H101" i="2"/>
  <c r="H100" i="2"/>
  <c r="H99" i="2"/>
  <c r="H98" i="2"/>
  <c r="H97" i="2"/>
  <c r="H96" i="2"/>
  <c r="H65" i="2"/>
  <c r="I64" i="2"/>
  <c r="I63" i="2"/>
  <c r="H64" i="2"/>
  <c r="H63" i="2"/>
  <c r="I62" i="2"/>
  <c r="I61" i="2"/>
  <c r="H62" i="2"/>
  <c r="H61" i="2"/>
  <c r="H60" i="2"/>
  <c r="I60" i="2"/>
  <c r="I15" i="2"/>
  <c r="H16" i="2"/>
  <c r="I14" i="2"/>
  <c r="H15" i="2"/>
  <c r="I13" i="2"/>
  <c r="I31" i="2"/>
  <c r="I33" i="2"/>
  <c r="I35" i="2"/>
  <c r="I37" i="2"/>
  <c r="I52" i="2"/>
  <c r="I54" i="2"/>
  <c r="H14" i="2"/>
  <c r="I26" i="2"/>
  <c r="I28" i="2"/>
  <c r="I30" i="2"/>
  <c r="I32" i="2"/>
  <c r="I34" i="2"/>
  <c r="I36" i="2"/>
  <c r="I53" i="2"/>
  <c r="I55" i="2"/>
  <c r="I29" i="2"/>
  <c r="H27" i="2"/>
  <c r="H28" i="2"/>
  <c r="I27" i="2"/>
  <c r="H40" i="2"/>
  <c r="H26" i="2"/>
  <c r="H38" i="2"/>
  <c r="H25" i="2"/>
  <c r="I25" i="2"/>
  <c r="H55" i="2"/>
  <c r="H54" i="2"/>
  <c r="H53" i="2"/>
  <c r="H51" i="2"/>
  <c r="H52" i="2"/>
  <c r="H37" i="2"/>
  <c r="H36" i="2"/>
  <c r="H35" i="2"/>
  <c r="H34" i="2"/>
  <c r="H33" i="2"/>
  <c r="H32" i="2"/>
  <c r="H31" i="2"/>
  <c r="H30" i="2"/>
  <c r="I12" i="2"/>
  <c r="H13" i="2"/>
  <c r="I11" i="2"/>
  <c r="H12" i="2"/>
  <c r="I10" i="2"/>
  <c r="I18" i="2"/>
  <c r="I20" i="2"/>
  <c r="I22" i="2"/>
  <c r="I24" i="2"/>
  <c r="I41" i="2"/>
  <c r="I43" i="2"/>
  <c r="I45" i="2"/>
  <c r="H11" i="2"/>
  <c r="I17" i="2"/>
  <c r="I19" i="2"/>
  <c r="I21" i="2"/>
  <c r="I23" i="2"/>
  <c r="I39" i="2"/>
  <c r="I42" i="2"/>
  <c r="I44" i="2"/>
  <c r="I46" i="2"/>
  <c r="I48" i="2"/>
  <c r="I50" i="2"/>
  <c r="I40" i="2"/>
  <c r="H24" i="2"/>
  <c r="H23" i="2"/>
  <c r="H22" i="2"/>
  <c r="H21" i="2"/>
  <c r="H20" i="2"/>
  <c r="H19" i="2"/>
  <c r="H18" i="2"/>
  <c r="H17" i="2"/>
  <c r="I51" i="2"/>
  <c r="H49" i="2"/>
  <c r="H50" i="2"/>
  <c r="I49" i="2"/>
  <c r="H47" i="2"/>
  <c r="H48" i="2"/>
  <c r="I47" i="2"/>
  <c r="H39" i="2"/>
  <c r="I38" i="2"/>
  <c r="H46" i="2"/>
  <c r="H45" i="2"/>
  <c r="H44" i="2"/>
  <c r="H43" i="2"/>
  <c r="H42" i="2"/>
  <c r="H41" i="2"/>
  <c r="I9" i="2"/>
  <c r="H10" i="2"/>
  <c r="I8" i="2"/>
  <c r="H9" i="2"/>
  <c r="I7" i="2"/>
  <c r="H8" i="2"/>
  <c r="I6" i="2"/>
  <c r="H7" i="2"/>
  <c r="I5" i="2"/>
  <c r="H6" i="2"/>
  <c r="H5" i="2"/>
  <c r="S145" i="1"/>
  <c r="T145" i="1" s="1"/>
  <c r="H143" i="1"/>
  <c r="H7" i="1"/>
  <c r="H9" i="1"/>
  <c r="I10" i="1"/>
  <c r="H13" i="1"/>
  <c r="H15" i="1"/>
  <c r="I16" i="1"/>
  <c r="H17" i="1"/>
  <c r="I18" i="1"/>
  <c r="H19" i="1"/>
  <c r="I22" i="1"/>
  <c r="H23" i="1"/>
  <c r="I24" i="1"/>
  <c r="H25" i="1"/>
  <c r="I26" i="1"/>
  <c r="H27" i="1"/>
  <c r="I28" i="1"/>
  <c r="H29" i="1"/>
  <c r="I30" i="1"/>
  <c r="H31" i="1"/>
  <c r="I32" i="1"/>
  <c r="H33" i="1"/>
  <c r="I34" i="1"/>
  <c r="S40" i="1"/>
  <c r="M40" i="1"/>
  <c r="H35" i="1"/>
  <c r="H54" i="1"/>
  <c r="I36" i="1"/>
  <c r="H37" i="1"/>
  <c r="I38" i="1"/>
  <c r="H39" i="1"/>
  <c r="H41" i="1"/>
  <c r="I42" i="1"/>
  <c r="H43" i="1"/>
  <c r="I44" i="1"/>
  <c r="H45" i="1"/>
  <c r="I46" i="1"/>
  <c r="H47" i="1"/>
  <c r="I48" i="1"/>
  <c r="H49" i="1"/>
  <c r="I50" i="1"/>
  <c r="H51" i="1"/>
  <c r="I52" i="1"/>
  <c r="H53" i="1"/>
  <c r="I53" i="1"/>
  <c r="V82" i="1"/>
  <c r="S38" i="1"/>
  <c r="M38" i="1"/>
  <c r="H5" i="1"/>
  <c r="I6" i="1"/>
  <c r="I8" i="1"/>
  <c r="H11" i="1"/>
  <c r="I12" i="1"/>
  <c r="I14" i="1"/>
  <c r="I5" i="1"/>
  <c r="H6" i="1"/>
  <c r="I7" i="1"/>
  <c r="H8" i="1"/>
  <c r="I9" i="1"/>
  <c r="H10" i="1"/>
  <c r="I11" i="1"/>
  <c r="H12" i="1"/>
  <c r="I13" i="1"/>
  <c r="H14" i="1"/>
  <c r="I15" i="1"/>
  <c r="H16" i="1"/>
  <c r="I17" i="1"/>
  <c r="H18" i="1"/>
  <c r="I19" i="1"/>
  <c r="H20" i="1"/>
  <c r="I21" i="1"/>
  <c r="H22" i="1"/>
  <c r="I23" i="1"/>
  <c r="H24" i="1"/>
  <c r="I25" i="1"/>
  <c r="H26" i="1"/>
  <c r="I27" i="1"/>
  <c r="H28" i="1"/>
  <c r="I29" i="1"/>
  <c r="H30" i="1"/>
  <c r="I31" i="1"/>
  <c r="H32" i="1"/>
  <c r="I33" i="1"/>
  <c r="H34" i="1"/>
  <c r="I35" i="1"/>
  <c r="I37" i="1"/>
  <c r="H38" i="1"/>
  <c r="I39" i="1"/>
  <c r="I41" i="1"/>
  <c r="H42" i="1"/>
  <c r="I43" i="1"/>
  <c r="H44" i="1"/>
  <c r="I45" i="1"/>
  <c r="H46" i="1"/>
  <c r="I47" i="1"/>
  <c r="H48" i="1"/>
  <c r="I49" i="1"/>
  <c r="H50" i="1"/>
  <c r="I51" i="1"/>
  <c r="H52" i="1"/>
  <c r="I54" i="1"/>
  <c r="H64" i="1"/>
  <c r="I67" i="1"/>
  <c r="H68" i="1"/>
  <c r="I69" i="1"/>
  <c r="I71" i="1"/>
  <c r="I73" i="1"/>
  <c r="H74" i="1"/>
  <c r="I75" i="1"/>
  <c r="H76" i="1"/>
  <c r="I77" i="1"/>
  <c r="H78" i="1"/>
  <c r="I79" i="1"/>
  <c r="H80" i="1"/>
  <c r="I81" i="1"/>
  <c r="H82" i="1"/>
  <c r="H83" i="1"/>
  <c r="H84" i="1"/>
  <c r="H85" i="1"/>
  <c r="H86" i="1"/>
  <c r="I87" i="1"/>
  <c r="H88" i="1"/>
  <c r="I89" i="1"/>
  <c r="I91" i="1"/>
  <c r="H92" i="1"/>
  <c r="I93" i="1"/>
  <c r="H94" i="1"/>
  <c r="I95" i="1"/>
  <c r="H96" i="1"/>
  <c r="I97" i="1"/>
  <c r="H98" i="1"/>
  <c r="I99" i="1"/>
  <c r="H100" i="1"/>
  <c r="I101" i="1"/>
  <c r="H102" i="1"/>
  <c r="I103" i="1"/>
  <c r="H104" i="1"/>
  <c r="I105" i="1"/>
  <c r="H106" i="1"/>
  <c r="I107" i="1"/>
  <c r="H108" i="1"/>
  <c r="S144" i="1"/>
  <c r="M144" i="1"/>
  <c r="H114" i="1"/>
  <c r="I115" i="1"/>
  <c r="H116" i="1"/>
  <c r="I117" i="1"/>
  <c r="H118" i="1"/>
  <c r="I119" i="1"/>
  <c r="H120" i="1"/>
  <c r="I121" i="1"/>
  <c r="H122" i="1"/>
  <c r="I123" i="1"/>
  <c r="H124" i="1"/>
  <c r="I125" i="1"/>
  <c r="H126" i="1"/>
  <c r="I127" i="1"/>
  <c r="S146" i="1"/>
  <c r="M146" i="1"/>
  <c r="H141" i="1"/>
  <c r="H139" i="1"/>
  <c r="H137" i="1"/>
  <c r="H128" i="1"/>
  <c r="I129" i="1"/>
  <c r="H130" i="1"/>
  <c r="I131" i="1"/>
  <c r="H132" i="1"/>
  <c r="I133" i="1"/>
  <c r="H134" i="1"/>
  <c r="I135" i="1"/>
  <c r="H136" i="1"/>
  <c r="I137" i="1"/>
  <c r="I139" i="1"/>
  <c r="I141" i="1"/>
  <c r="I146" i="1"/>
  <c r="I148" i="1"/>
  <c r="I150" i="1"/>
  <c r="I152" i="1"/>
  <c r="I154" i="1"/>
  <c r="I156" i="1"/>
  <c r="I158" i="1"/>
  <c r="I160" i="1"/>
  <c r="I162" i="1"/>
  <c r="I59" i="1"/>
  <c r="H60" i="1"/>
  <c r="I61" i="1"/>
  <c r="H62" i="1"/>
  <c r="I63" i="1"/>
  <c r="I65" i="1"/>
  <c r="H66" i="1"/>
  <c r="H70" i="1"/>
  <c r="H72" i="1"/>
  <c r="I20" i="1"/>
  <c r="M39" i="1"/>
  <c r="H59" i="1"/>
  <c r="I74" i="1"/>
  <c r="O82" i="1"/>
  <c r="O83" i="1"/>
  <c r="U83" i="1"/>
  <c r="V83" i="1" s="1"/>
  <c r="O84" i="1"/>
  <c r="U84" i="1"/>
  <c r="I86" i="1"/>
  <c r="I88" i="1"/>
  <c r="H89" i="1"/>
  <c r="I90" i="1"/>
  <c r="H91" i="1"/>
  <c r="I92" i="1"/>
  <c r="H93" i="1"/>
  <c r="I94" i="1"/>
  <c r="H95" i="1"/>
  <c r="I96" i="1"/>
  <c r="H97" i="1"/>
  <c r="I98" i="1"/>
  <c r="H99" i="1"/>
  <c r="I100" i="1"/>
  <c r="H101" i="1"/>
  <c r="I102" i="1"/>
  <c r="H103" i="1"/>
  <c r="I104" i="1"/>
  <c r="H105" i="1"/>
  <c r="I106" i="1"/>
  <c r="H107" i="1"/>
  <c r="I108" i="1"/>
  <c r="H113" i="1"/>
  <c r="I114" i="1"/>
  <c r="H115" i="1"/>
  <c r="I116" i="1"/>
  <c r="H117" i="1"/>
  <c r="I118" i="1"/>
  <c r="H119" i="1"/>
  <c r="I120" i="1"/>
  <c r="H121" i="1"/>
  <c r="I122" i="1"/>
  <c r="H123" i="1"/>
  <c r="I124" i="1"/>
  <c r="H125" i="1"/>
  <c r="I126" i="1"/>
  <c r="H127" i="1"/>
  <c r="I128" i="1"/>
  <c r="H129" i="1"/>
  <c r="I130" i="1"/>
  <c r="H131" i="1"/>
  <c r="I132" i="1"/>
  <c r="H133" i="1"/>
  <c r="I134" i="1"/>
  <c r="H135" i="1"/>
  <c r="I136" i="1"/>
  <c r="I138" i="1"/>
  <c r="I140" i="1"/>
  <c r="I142" i="1"/>
  <c r="I145" i="1"/>
  <c r="I147" i="1"/>
  <c r="H138" i="1"/>
  <c r="H140" i="1"/>
  <c r="H142" i="1"/>
  <c r="I143" i="1"/>
  <c r="H144" i="1"/>
  <c r="H145" i="1"/>
  <c r="H146" i="1"/>
  <c r="H147" i="1"/>
  <c r="H149" i="1"/>
  <c r="H151" i="1"/>
  <c r="H153" i="1"/>
  <c r="H155" i="1"/>
  <c r="H157" i="1"/>
  <c r="H159" i="1"/>
  <c r="H167" i="1"/>
  <c r="I168" i="1"/>
  <c r="H169" i="1"/>
  <c r="H171" i="1"/>
  <c r="H173" i="1"/>
  <c r="H175" i="1"/>
  <c r="H177" i="1"/>
  <c r="H179" i="1"/>
  <c r="H181" i="1"/>
  <c r="I182" i="1"/>
  <c r="H183" i="1"/>
  <c r="H185" i="1"/>
  <c r="H187" i="1"/>
  <c r="H189" i="1"/>
  <c r="H191" i="1"/>
  <c r="H193" i="1"/>
  <c r="I198" i="1"/>
  <c r="S198" i="1"/>
  <c r="S199" i="1"/>
  <c r="T199" i="1" s="1"/>
  <c r="I201" i="1"/>
  <c r="H203" i="1"/>
  <c r="H205" i="1"/>
  <c r="H207" i="1"/>
  <c r="H209" i="1"/>
  <c r="H211" i="1"/>
  <c r="H213" i="1"/>
  <c r="H215" i="1"/>
  <c r="I144" i="1"/>
  <c r="M145" i="1"/>
  <c r="H148" i="1"/>
  <c r="I149" i="1"/>
  <c r="H150" i="1"/>
  <c r="I151" i="1"/>
  <c r="H152" i="1"/>
  <c r="I153" i="1"/>
  <c r="H154" i="1"/>
  <c r="I155" i="1"/>
  <c r="H156" i="1"/>
  <c r="I157" i="1"/>
  <c r="H158" i="1"/>
  <c r="I159" i="1"/>
  <c r="H160" i="1"/>
  <c r="I161" i="1"/>
  <c r="H162" i="1"/>
  <c r="I169" i="1"/>
  <c r="H170" i="1"/>
  <c r="I171" i="1"/>
  <c r="H172" i="1"/>
  <c r="I173" i="1"/>
  <c r="H174" i="1"/>
  <c r="I175" i="1"/>
  <c r="H176" i="1"/>
  <c r="I177" i="1"/>
  <c r="H178" i="1"/>
  <c r="I179" i="1"/>
  <c r="H180" i="1"/>
  <c r="I181" i="1"/>
  <c r="S200" i="1"/>
  <c r="H182" i="1"/>
  <c r="I183" i="1"/>
  <c r="H184" i="1"/>
  <c r="I185" i="1"/>
  <c r="H186" i="1"/>
  <c r="I187" i="1"/>
  <c r="H188" i="1"/>
  <c r="I189" i="1"/>
  <c r="H190" i="1"/>
  <c r="I191" i="1"/>
  <c r="H192" i="1"/>
  <c r="I193" i="1"/>
  <c r="H194" i="1"/>
  <c r="I195" i="1"/>
  <c r="H196" i="1"/>
  <c r="I197" i="1"/>
  <c r="M198" i="1"/>
  <c r="H199" i="1"/>
  <c r="M199" i="1"/>
  <c r="H200" i="1"/>
  <c r="M200" i="1"/>
  <c r="I202" i="1"/>
  <c r="I204" i="1"/>
  <c r="I206" i="1"/>
  <c r="I208" i="1"/>
  <c r="I210" i="1"/>
  <c r="I212" i="1"/>
  <c r="I214" i="1"/>
  <c r="I216" i="1"/>
  <c r="H201" i="1"/>
  <c r="H202" i="1"/>
  <c r="I203" i="1"/>
  <c r="H204" i="1"/>
  <c r="I205" i="1"/>
  <c r="H206" i="1"/>
  <c r="I207" i="1"/>
  <c r="H208" i="1"/>
  <c r="I209" i="1"/>
  <c r="H210" i="1"/>
  <c r="I211" i="1"/>
  <c r="H212" i="1"/>
  <c r="I213" i="1"/>
  <c r="H214" i="1"/>
  <c r="I215" i="1"/>
  <c r="H216" i="1"/>
  <c r="S201" i="1" l="1"/>
  <c r="T201" i="1" s="1"/>
  <c r="T198" i="1"/>
  <c r="Q84" i="1"/>
  <c r="R84" i="1" s="1"/>
  <c r="P84" i="1"/>
  <c r="Q83" i="1"/>
  <c r="R83" i="1" s="1"/>
  <c r="P83" i="1"/>
  <c r="O39" i="1"/>
  <c r="P39" i="1" s="1"/>
  <c r="N39" i="1"/>
  <c r="S147" i="1"/>
  <c r="T147" i="1" s="1"/>
  <c r="T144" i="1"/>
  <c r="S41" i="1"/>
  <c r="T41" i="1" s="1"/>
  <c r="T38" i="1"/>
  <c r="U85" i="1"/>
  <c r="V85" i="1" s="1"/>
  <c r="O40" i="1"/>
  <c r="P40" i="1" s="1"/>
  <c r="N40" i="1"/>
  <c r="N200" i="1"/>
  <c r="Q200" i="1"/>
  <c r="R200" i="1" s="1"/>
  <c r="O200" i="1"/>
  <c r="P200" i="1" s="1"/>
  <c r="N199" i="1"/>
  <c r="O199" i="1"/>
  <c r="P199" i="1" s="1"/>
  <c r="M201" i="1"/>
  <c r="N201" i="1" s="1"/>
  <c r="N198" i="1"/>
  <c r="O198" i="1"/>
  <c r="O145" i="1"/>
  <c r="P145" i="1" s="1"/>
  <c r="N145" i="1"/>
  <c r="Q82" i="1"/>
  <c r="O85" i="1"/>
  <c r="P85" i="1" s="1"/>
  <c r="P82" i="1"/>
  <c r="O146" i="1"/>
  <c r="P146" i="1" s="1"/>
  <c r="N146" i="1"/>
  <c r="M147" i="1"/>
  <c r="N147" i="1" s="1"/>
  <c r="O144" i="1"/>
  <c r="N144" i="1"/>
  <c r="M41" i="1"/>
  <c r="N41" i="1" s="1"/>
  <c r="O38" i="1"/>
  <c r="Q38" i="1" s="1"/>
  <c r="N38" i="1"/>
  <c r="Q199" i="1" l="1"/>
  <c r="R199" i="1" s="1"/>
  <c r="Q146" i="1"/>
  <c r="R146" i="1" s="1"/>
  <c r="Q40" i="1"/>
  <c r="R40" i="1" s="1"/>
  <c r="T40" i="1" s="1"/>
  <c r="O147" i="1"/>
  <c r="P147" i="1" s="1"/>
  <c r="P144" i="1"/>
  <c r="O201" i="1"/>
  <c r="P201" i="1" s="1"/>
  <c r="P198" i="1"/>
  <c r="T200" i="1"/>
  <c r="R38" i="1"/>
  <c r="T146" i="1"/>
  <c r="Q85" i="1"/>
  <c r="R85" i="1" s="1"/>
  <c r="R82" i="1"/>
  <c r="L38" i="1"/>
  <c r="O41" i="1"/>
  <c r="P41" i="1" s="1"/>
  <c r="P38" i="1"/>
  <c r="Q144" i="1"/>
  <c r="S82" i="1"/>
  <c r="N82" i="1" s="1"/>
  <c r="Q145" i="1"/>
  <c r="R145" i="1" s="1"/>
  <c r="Q198" i="1"/>
  <c r="L200" i="1"/>
  <c r="Q39" i="1"/>
  <c r="R39" i="1" s="1"/>
  <c r="S83" i="1"/>
  <c r="S84" i="1"/>
  <c r="L199" i="1" l="1"/>
  <c r="L146" i="1"/>
  <c r="L40" i="1"/>
  <c r="T84" i="1"/>
  <c r="V84" i="1" s="1"/>
  <c r="N84" i="1"/>
  <c r="T83" i="1"/>
  <c r="N83" i="1"/>
  <c r="L39" i="1"/>
  <c r="L41" i="1" s="1"/>
  <c r="Q201" i="1"/>
  <c r="R201" i="1" s="1"/>
  <c r="R198" i="1"/>
  <c r="S85" i="1"/>
  <c r="T85" i="1" s="1"/>
  <c r="T82" i="1"/>
  <c r="N85" i="1"/>
  <c r="Q147" i="1"/>
  <c r="R147" i="1" s="1"/>
  <c r="R144" i="1"/>
  <c r="L145" i="1"/>
  <c r="L144" i="1"/>
  <c r="Q41" i="1"/>
  <c r="R41" i="1" s="1"/>
  <c r="L198" i="1"/>
  <c r="L201" i="1" s="1"/>
  <c r="L147" i="1" l="1"/>
</calcChain>
</file>

<file path=xl/sharedStrings.xml><?xml version="1.0" encoding="utf-8"?>
<sst xmlns="http://schemas.openxmlformats.org/spreadsheetml/2006/main" count="1204" uniqueCount="343">
  <si>
    <t>KẾT QUẢ THI ĐUA</t>
  </si>
  <si>
    <t>Buổi</t>
  </si>
  <si>
    <t>Lớp</t>
  </si>
  <si>
    <t>GVCN</t>
  </si>
  <si>
    <t>ĐIỂM TB 3 MẶT</t>
  </si>
  <si>
    <t>ĐIỂM TB
TUẦN</t>
  </si>
  <si>
    <t>XẾP HẠNG</t>
  </si>
  <si>
    <t>C. cần</t>
  </si>
  <si>
    <t>Kỉ luật</t>
  </si>
  <si>
    <t>Vệ sinh</t>
  </si>
  <si>
    <t>Khối</t>
  </si>
  <si>
    <t>Trường</t>
  </si>
  <si>
    <t>S
Á
N
G</t>
  </si>
  <si>
    <r>
      <t>12A</t>
    </r>
    <r>
      <rPr>
        <vertAlign val="superscript"/>
        <sz val="12"/>
        <color indexed="10"/>
        <rFont val="Tahoma"/>
        <family val="2"/>
      </rPr>
      <t>1</t>
    </r>
  </si>
  <si>
    <t>Minh Thời</t>
  </si>
  <si>
    <r>
      <t>12A</t>
    </r>
    <r>
      <rPr>
        <vertAlign val="superscript"/>
        <sz val="12"/>
        <color indexed="10"/>
        <rFont val="Tahoma"/>
        <family val="2"/>
      </rPr>
      <t>2</t>
    </r>
  </si>
  <si>
    <t>Xuân Hùng</t>
  </si>
  <si>
    <r>
      <t>12A</t>
    </r>
    <r>
      <rPr>
        <vertAlign val="superscript"/>
        <sz val="12"/>
        <color indexed="10"/>
        <rFont val="Tahoma"/>
        <family val="2"/>
      </rPr>
      <t>3</t>
    </r>
    <r>
      <rPr>
        <sz val="10"/>
        <rFont val="Arial"/>
        <family val="2"/>
        <charset val="163"/>
      </rPr>
      <t/>
    </r>
  </si>
  <si>
    <t>Ánh Tuyết</t>
  </si>
  <si>
    <r>
      <t>12A</t>
    </r>
    <r>
      <rPr>
        <vertAlign val="superscript"/>
        <sz val="12"/>
        <color indexed="10"/>
        <rFont val="Tahoma"/>
        <family val="2"/>
      </rPr>
      <t>4</t>
    </r>
    <r>
      <rPr>
        <sz val="10"/>
        <rFont val="Arial"/>
        <family val="2"/>
        <charset val="163"/>
      </rPr>
      <t/>
    </r>
  </si>
  <si>
    <t>Công Tuấn</t>
  </si>
  <si>
    <r>
      <t>12A</t>
    </r>
    <r>
      <rPr>
        <vertAlign val="superscript"/>
        <sz val="12"/>
        <color indexed="10"/>
        <rFont val="Tahoma"/>
        <family val="2"/>
      </rPr>
      <t>5</t>
    </r>
    <r>
      <rPr>
        <sz val="10"/>
        <rFont val="Arial"/>
        <family val="2"/>
        <charset val="163"/>
      </rPr>
      <t/>
    </r>
  </si>
  <si>
    <t>Hồng Loan</t>
  </si>
  <si>
    <r>
      <t>12A</t>
    </r>
    <r>
      <rPr>
        <vertAlign val="superscript"/>
        <sz val="12"/>
        <color indexed="10"/>
        <rFont val="Tahoma"/>
        <family val="2"/>
      </rPr>
      <t>6</t>
    </r>
    <r>
      <rPr>
        <sz val="10"/>
        <rFont val="Arial"/>
        <family val="2"/>
        <charset val="163"/>
      </rPr>
      <t/>
    </r>
  </si>
  <si>
    <t>Lê Lý</t>
  </si>
  <si>
    <r>
      <t>12A</t>
    </r>
    <r>
      <rPr>
        <vertAlign val="superscript"/>
        <sz val="12"/>
        <color indexed="10"/>
        <rFont val="Tahoma"/>
        <family val="2"/>
      </rPr>
      <t>7</t>
    </r>
    <r>
      <rPr>
        <sz val="10"/>
        <rFont val="Arial"/>
        <family val="2"/>
        <charset val="163"/>
      </rPr>
      <t/>
    </r>
  </si>
  <si>
    <t>Bảo Ngân</t>
  </si>
  <si>
    <r>
      <t>12A</t>
    </r>
    <r>
      <rPr>
        <vertAlign val="superscript"/>
        <sz val="12"/>
        <color indexed="10"/>
        <rFont val="Tahoma"/>
        <family val="2"/>
      </rPr>
      <t>8</t>
    </r>
    <r>
      <rPr>
        <sz val="10"/>
        <rFont val="Arial"/>
        <family val="2"/>
        <charset val="163"/>
      </rPr>
      <t/>
    </r>
  </si>
  <si>
    <t>Đặng Chung</t>
  </si>
  <si>
    <r>
      <t>12A</t>
    </r>
    <r>
      <rPr>
        <vertAlign val="superscript"/>
        <sz val="12"/>
        <color indexed="10"/>
        <rFont val="Tahoma"/>
        <family val="2"/>
      </rPr>
      <t>9</t>
    </r>
    <r>
      <rPr>
        <sz val="10"/>
        <rFont val="Arial"/>
        <family val="2"/>
        <charset val="163"/>
      </rPr>
      <t/>
    </r>
  </si>
  <si>
    <t>Hải Hà</t>
  </si>
  <si>
    <r>
      <t>12A</t>
    </r>
    <r>
      <rPr>
        <vertAlign val="superscript"/>
        <sz val="12"/>
        <color indexed="10"/>
        <rFont val="Tahoma"/>
        <family val="2"/>
      </rPr>
      <t>10</t>
    </r>
    <r>
      <rPr>
        <sz val="10"/>
        <rFont val="Arial"/>
        <family val="2"/>
        <charset val="163"/>
      </rPr>
      <t/>
    </r>
  </si>
  <si>
    <t>Hoàng Oanh</t>
  </si>
  <si>
    <r>
      <t>12A</t>
    </r>
    <r>
      <rPr>
        <vertAlign val="superscript"/>
        <sz val="12"/>
        <color indexed="10"/>
        <rFont val="Tahoma"/>
        <family val="2"/>
      </rPr>
      <t>11</t>
    </r>
    <r>
      <rPr>
        <sz val="10"/>
        <rFont val="Arial"/>
        <family val="2"/>
        <charset val="163"/>
      </rPr>
      <t/>
    </r>
  </si>
  <si>
    <t>Lương Nga</t>
  </si>
  <si>
    <r>
      <t>12A</t>
    </r>
    <r>
      <rPr>
        <vertAlign val="superscript"/>
        <sz val="12"/>
        <color indexed="10"/>
        <rFont val="Tahoma"/>
        <family val="2"/>
      </rPr>
      <t>12</t>
    </r>
    <r>
      <rPr>
        <sz val="10"/>
        <rFont val="Arial"/>
        <family val="2"/>
        <charset val="163"/>
      </rPr>
      <t/>
    </r>
  </si>
  <si>
    <t>Huệ Linh</t>
  </si>
  <si>
    <r>
      <t>12A</t>
    </r>
    <r>
      <rPr>
        <vertAlign val="superscript"/>
        <sz val="12"/>
        <color indexed="10"/>
        <rFont val="Tahoma"/>
        <family val="2"/>
      </rPr>
      <t>13</t>
    </r>
    <r>
      <rPr>
        <sz val="10"/>
        <rFont val="Arial"/>
        <family val="2"/>
        <charset val="163"/>
      </rPr>
      <t/>
    </r>
  </si>
  <si>
    <t>Đình Nhân</t>
  </si>
  <si>
    <r>
      <t>12A</t>
    </r>
    <r>
      <rPr>
        <vertAlign val="superscript"/>
        <sz val="12"/>
        <color indexed="10"/>
        <rFont val="Tahoma"/>
        <family val="2"/>
      </rPr>
      <t>14</t>
    </r>
    <r>
      <rPr>
        <sz val="10"/>
        <rFont val="Arial"/>
        <family val="2"/>
        <charset val="163"/>
      </rPr>
      <t/>
    </r>
  </si>
  <si>
    <t>Bích Viên</t>
  </si>
  <si>
    <r>
      <t>12A</t>
    </r>
    <r>
      <rPr>
        <vertAlign val="superscript"/>
        <sz val="12"/>
        <color indexed="10"/>
        <rFont val="Tahoma"/>
        <family val="2"/>
      </rPr>
      <t>15</t>
    </r>
    <r>
      <rPr>
        <sz val="10"/>
        <rFont val="Arial"/>
        <family val="2"/>
        <charset val="163"/>
      </rPr>
      <t/>
    </r>
  </si>
  <si>
    <t>Yến Ly</t>
  </si>
  <si>
    <r>
      <t>10A</t>
    </r>
    <r>
      <rPr>
        <vertAlign val="superscript"/>
        <sz val="12"/>
        <color indexed="10"/>
        <rFont val="Tahoma"/>
        <family val="2"/>
      </rPr>
      <t>1</t>
    </r>
  </si>
  <si>
    <t>Dùng Nhành</t>
  </si>
  <si>
    <r>
      <t>10A</t>
    </r>
    <r>
      <rPr>
        <vertAlign val="superscript"/>
        <sz val="12"/>
        <color indexed="10"/>
        <rFont val="Tahoma"/>
        <family val="2"/>
      </rPr>
      <t>2</t>
    </r>
  </si>
  <si>
    <t>Ngọc Thoan</t>
  </si>
  <si>
    <r>
      <t>10A</t>
    </r>
    <r>
      <rPr>
        <vertAlign val="superscript"/>
        <sz val="12"/>
        <color indexed="10"/>
        <rFont val="Tahoma"/>
        <family val="2"/>
      </rPr>
      <t>3</t>
    </r>
  </si>
  <si>
    <t>Ngọc Nhịn</t>
  </si>
  <si>
    <r>
      <t>10A</t>
    </r>
    <r>
      <rPr>
        <vertAlign val="superscript"/>
        <sz val="12"/>
        <color indexed="10"/>
        <rFont val="Tahoma"/>
        <family val="2"/>
      </rPr>
      <t>4</t>
    </r>
  </si>
  <si>
    <t xml:space="preserve">Hoàn Thu </t>
  </si>
  <si>
    <r>
      <t>10A</t>
    </r>
    <r>
      <rPr>
        <vertAlign val="superscript"/>
        <sz val="12"/>
        <color indexed="10"/>
        <rFont val="Tahoma"/>
        <family val="2"/>
      </rPr>
      <t>5</t>
    </r>
  </si>
  <si>
    <t>Trần Diệu</t>
  </si>
  <si>
    <r>
      <t>10A</t>
    </r>
    <r>
      <rPr>
        <vertAlign val="superscript"/>
        <sz val="12"/>
        <color indexed="10"/>
        <rFont val="Tahoma"/>
        <family val="2"/>
      </rPr>
      <t>6</t>
    </r>
  </si>
  <si>
    <t>Kim Phụng</t>
  </si>
  <si>
    <r>
      <t>10A</t>
    </r>
    <r>
      <rPr>
        <vertAlign val="superscript"/>
        <sz val="12"/>
        <color indexed="10"/>
        <rFont val="Tahoma"/>
        <family val="2"/>
      </rPr>
      <t>7</t>
    </r>
  </si>
  <si>
    <t>Thu Loan</t>
  </si>
  <si>
    <r>
      <t>10A</t>
    </r>
    <r>
      <rPr>
        <vertAlign val="superscript"/>
        <sz val="12"/>
        <color indexed="10"/>
        <rFont val="Tahoma"/>
        <family val="2"/>
      </rPr>
      <t>8</t>
    </r>
  </si>
  <si>
    <t>Yến Phương</t>
  </si>
  <si>
    <r>
      <t>10A</t>
    </r>
    <r>
      <rPr>
        <vertAlign val="superscript"/>
        <sz val="12"/>
        <color indexed="10"/>
        <rFont val="Tahoma"/>
        <family val="2"/>
      </rPr>
      <t>9</t>
    </r>
    <r>
      <rPr>
        <sz val="12"/>
        <color theme="1"/>
        <rFont val="Times New Roman"/>
        <family val="2"/>
      </rPr>
      <t/>
    </r>
  </si>
  <si>
    <t>Cẩm Ái</t>
  </si>
  <si>
    <r>
      <t>10A</t>
    </r>
    <r>
      <rPr>
        <vertAlign val="superscript"/>
        <sz val="12"/>
        <color indexed="10"/>
        <rFont val="Tahoma"/>
        <family val="2"/>
      </rPr>
      <t>10</t>
    </r>
    <r>
      <rPr>
        <sz val="12"/>
        <color theme="1"/>
        <rFont val="Times New Roman"/>
        <family val="2"/>
      </rPr>
      <t/>
    </r>
  </si>
  <si>
    <t>Xuân Nhân</t>
  </si>
  <si>
    <t>C
H
I
Ề
U</t>
  </si>
  <si>
    <r>
      <t>10A</t>
    </r>
    <r>
      <rPr>
        <vertAlign val="superscript"/>
        <sz val="12"/>
        <color rgb="FFFF0000"/>
        <rFont val="Tahoma"/>
        <family val="2"/>
      </rPr>
      <t>11</t>
    </r>
  </si>
  <si>
    <t>Minh Tâm</t>
  </si>
  <si>
    <r>
      <t>10A</t>
    </r>
    <r>
      <rPr>
        <vertAlign val="superscript"/>
        <sz val="12"/>
        <color rgb="FFFF0000"/>
        <rFont val="Tahoma"/>
        <family val="2"/>
      </rPr>
      <t>12</t>
    </r>
  </si>
  <si>
    <t>Kim Yến</t>
  </si>
  <si>
    <r>
      <t>10A</t>
    </r>
    <r>
      <rPr>
        <vertAlign val="superscript"/>
        <sz val="12"/>
        <color rgb="FFFF0000"/>
        <rFont val="Tahoma"/>
        <family val="2"/>
      </rPr>
      <t>13</t>
    </r>
    <r>
      <rPr>
        <sz val="12"/>
        <color theme="1"/>
        <rFont val="Times New Roman"/>
        <family val="2"/>
      </rPr>
      <t/>
    </r>
  </si>
  <si>
    <t>Trà My</t>
  </si>
  <si>
    <r>
      <t>10A</t>
    </r>
    <r>
      <rPr>
        <vertAlign val="superscript"/>
        <sz val="12"/>
        <color rgb="FFFF0000"/>
        <rFont val="Tahoma"/>
        <family val="2"/>
      </rPr>
      <t>14</t>
    </r>
    <r>
      <rPr>
        <sz val="12"/>
        <color theme="1"/>
        <rFont val="Times New Roman"/>
        <family val="2"/>
      </rPr>
      <t/>
    </r>
  </si>
  <si>
    <t>Phước Như</t>
  </si>
  <si>
    <r>
      <t>10A</t>
    </r>
    <r>
      <rPr>
        <vertAlign val="superscript"/>
        <sz val="12"/>
        <color rgb="FFFF0000"/>
        <rFont val="Tahoma"/>
        <family val="2"/>
      </rPr>
      <t>15</t>
    </r>
    <r>
      <rPr>
        <sz val="12"/>
        <color theme="1"/>
        <rFont val="Times New Roman"/>
        <family val="2"/>
      </rPr>
      <t/>
    </r>
  </si>
  <si>
    <t>Minh Thư</t>
  </si>
  <si>
    <r>
      <t>11A</t>
    </r>
    <r>
      <rPr>
        <vertAlign val="superscript"/>
        <sz val="12"/>
        <color rgb="FFC00000"/>
        <rFont val="Tahoma"/>
        <family val="2"/>
      </rPr>
      <t>1</t>
    </r>
  </si>
  <si>
    <t>Công Phúc</t>
  </si>
  <si>
    <t>THỐNG KÊ ĐIỂM TRUNG BÌNH TUẦN 1</t>
  </si>
  <si>
    <r>
      <t>11A</t>
    </r>
    <r>
      <rPr>
        <vertAlign val="superscript"/>
        <sz val="12"/>
        <color rgb="FFC00000"/>
        <rFont val="Tahoma"/>
        <family val="2"/>
      </rPr>
      <t>2</t>
    </r>
  </si>
  <si>
    <t>Kiều Ngân</t>
  </si>
  <si>
    <t>KHỐI</t>
  </si>
  <si>
    <t>T.Số
Lớp</t>
  </si>
  <si>
    <t>&gt;=9.0</t>
  </si>
  <si>
    <t>8.5 -&gt; 8.9</t>
  </si>
  <si>
    <t>8 -&gt; 8.4</t>
  </si>
  <si>
    <t>&lt;8.0</t>
  </si>
  <si>
    <r>
      <t>11A</t>
    </r>
    <r>
      <rPr>
        <vertAlign val="superscript"/>
        <sz val="12"/>
        <color rgb="FFC00000"/>
        <rFont val="Tahoma"/>
        <family val="2"/>
      </rPr>
      <t>3</t>
    </r>
  </si>
  <si>
    <t>Minh Thắng</t>
  </si>
  <si>
    <t>Số Lượng</t>
  </si>
  <si>
    <t>Tỉ lệ</t>
  </si>
  <si>
    <t>Số lượng</t>
  </si>
  <si>
    <r>
      <t>11A</t>
    </r>
    <r>
      <rPr>
        <vertAlign val="superscript"/>
        <sz val="12"/>
        <color rgb="FFC00000"/>
        <rFont val="Tahoma"/>
        <family val="2"/>
      </rPr>
      <t>4</t>
    </r>
    <r>
      <rPr>
        <sz val="12"/>
        <color theme="1"/>
        <rFont val="Times New Roman"/>
        <family val="2"/>
      </rPr>
      <t/>
    </r>
  </si>
  <si>
    <t>Thu Hiền</t>
  </si>
  <si>
    <r>
      <t>11A</t>
    </r>
    <r>
      <rPr>
        <vertAlign val="superscript"/>
        <sz val="12"/>
        <color rgb="FFC00000"/>
        <rFont val="Tahoma"/>
        <family val="2"/>
      </rPr>
      <t>5</t>
    </r>
    <r>
      <rPr>
        <sz val="12"/>
        <color theme="1"/>
        <rFont val="Times New Roman"/>
        <family val="2"/>
      </rPr>
      <t/>
    </r>
  </si>
  <si>
    <t>Trung Trực</t>
  </si>
  <si>
    <r>
      <t>11A</t>
    </r>
    <r>
      <rPr>
        <vertAlign val="superscript"/>
        <sz val="12"/>
        <color rgb="FFC00000"/>
        <rFont val="Tahoma"/>
        <family val="2"/>
      </rPr>
      <t>6</t>
    </r>
    <r>
      <rPr>
        <sz val="12"/>
        <color theme="1"/>
        <rFont val="Times New Roman"/>
        <family val="2"/>
      </rPr>
      <t/>
    </r>
  </si>
  <si>
    <t>Hoài Trúc</t>
  </si>
  <si>
    <r>
      <t>11A</t>
    </r>
    <r>
      <rPr>
        <vertAlign val="superscript"/>
        <sz val="12"/>
        <color rgb="FFC00000"/>
        <rFont val="Tahoma"/>
        <family val="2"/>
      </rPr>
      <t>7</t>
    </r>
    <r>
      <rPr>
        <sz val="12"/>
        <color theme="1"/>
        <rFont val="Times New Roman"/>
        <family val="2"/>
      </rPr>
      <t/>
    </r>
  </si>
  <si>
    <t>Minh Phụng</t>
  </si>
  <si>
    <t>3 Khối</t>
  </si>
  <si>
    <r>
      <t>11A</t>
    </r>
    <r>
      <rPr>
        <vertAlign val="superscript"/>
        <sz val="12"/>
        <color rgb="FFC00000"/>
        <rFont val="Tahoma"/>
        <family val="2"/>
      </rPr>
      <t>8</t>
    </r>
    <r>
      <rPr>
        <sz val="12"/>
        <color theme="1"/>
        <rFont val="Times New Roman"/>
        <family val="2"/>
      </rPr>
      <t/>
    </r>
  </si>
  <si>
    <t>Văn Sâm</t>
  </si>
  <si>
    <r>
      <t>11A</t>
    </r>
    <r>
      <rPr>
        <vertAlign val="superscript"/>
        <sz val="12"/>
        <color rgb="FFC00000"/>
        <rFont val="Tahoma"/>
        <family val="2"/>
      </rPr>
      <t>9</t>
    </r>
    <r>
      <rPr>
        <sz val="12"/>
        <color theme="1"/>
        <rFont val="Times New Roman"/>
        <family val="2"/>
      </rPr>
      <t/>
    </r>
  </si>
  <si>
    <t>Minh Ngọc</t>
  </si>
  <si>
    <r>
      <t>11A</t>
    </r>
    <r>
      <rPr>
        <vertAlign val="superscript"/>
        <sz val="12"/>
        <color rgb="FFC00000"/>
        <rFont val="Tahoma"/>
        <family val="2"/>
      </rPr>
      <t>10</t>
    </r>
    <r>
      <rPr>
        <sz val="12"/>
        <color theme="1"/>
        <rFont val="Times New Roman"/>
        <family val="2"/>
      </rPr>
      <t/>
    </r>
  </si>
  <si>
    <t>Hữu Thương</t>
  </si>
  <si>
    <r>
      <t>11A</t>
    </r>
    <r>
      <rPr>
        <vertAlign val="superscript"/>
        <sz val="12"/>
        <color rgb="FFC00000"/>
        <rFont val="Tahoma"/>
        <family val="2"/>
      </rPr>
      <t>11</t>
    </r>
    <r>
      <rPr>
        <sz val="12"/>
        <color theme="1"/>
        <rFont val="Times New Roman"/>
        <family val="2"/>
      </rPr>
      <t/>
    </r>
  </si>
  <si>
    <t>Thanh Trúc</t>
  </si>
  <si>
    <r>
      <t>11A</t>
    </r>
    <r>
      <rPr>
        <vertAlign val="superscript"/>
        <sz val="12"/>
        <color rgb="FFC00000"/>
        <rFont val="Tahoma"/>
        <family val="2"/>
      </rPr>
      <t>12</t>
    </r>
    <r>
      <rPr>
        <sz val="12"/>
        <color theme="1"/>
        <rFont val="Times New Roman"/>
        <family val="2"/>
      </rPr>
      <t/>
    </r>
  </si>
  <si>
    <t>Anh Thư</t>
  </si>
  <si>
    <r>
      <t>11A</t>
    </r>
    <r>
      <rPr>
        <vertAlign val="superscript"/>
        <sz val="12"/>
        <color rgb="FFC00000"/>
        <rFont val="Tahoma"/>
        <family val="2"/>
      </rPr>
      <t>13</t>
    </r>
    <r>
      <rPr>
        <sz val="12"/>
        <color theme="1"/>
        <rFont val="Times New Roman"/>
        <family val="2"/>
      </rPr>
      <t/>
    </r>
  </si>
  <si>
    <t>Bích Ngân</t>
  </si>
  <si>
    <r>
      <t>11A</t>
    </r>
    <r>
      <rPr>
        <vertAlign val="superscript"/>
        <sz val="12"/>
        <color rgb="FFC00000"/>
        <rFont val="Tahoma"/>
        <family val="2"/>
      </rPr>
      <t>14</t>
    </r>
    <r>
      <rPr>
        <sz val="12"/>
        <color theme="1"/>
        <rFont val="Times New Roman"/>
        <family val="2"/>
      </rPr>
      <t/>
    </r>
  </si>
  <si>
    <t>Hồng Hoa</t>
  </si>
  <si>
    <r>
      <t>11A</t>
    </r>
    <r>
      <rPr>
        <vertAlign val="superscript"/>
        <sz val="12"/>
        <color rgb="FFC00000"/>
        <rFont val="Tahoma"/>
        <family val="2"/>
      </rPr>
      <t>15</t>
    </r>
    <r>
      <rPr>
        <sz val="12"/>
        <color theme="1"/>
        <rFont val="Times New Roman"/>
        <family val="2"/>
      </rPr>
      <t/>
    </r>
  </si>
  <si>
    <t>Thu Hằng</t>
  </si>
  <si>
    <r>
      <t>11A</t>
    </r>
    <r>
      <rPr>
        <vertAlign val="superscript"/>
        <sz val="12"/>
        <color rgb="FFC00000"/>
        <rFont val="Tahoma"/>
        <family val="2"/>
      </rPr>
      <t>16</t>
    </r>
  </si>
  <si>
    <t>Hồng Quân</t>
  </si>
  <si>
    <r>
      <t>11A</t>
    </r>
    <r>
      <rPr>
        <vertAlign val="superscript"/>
        <sz val="12"/>
        <color rgb="FFC00000"/>
        <rFont val="Tahoma"/>
        <family val="2"/>
      </rPr>
      <t>17</t>
    </r>
  </si>
  <si>
    <t>Mộng Tuyền</t>
  </si>
  <si>
    <r>
      <t>11A</t>
    </r>
    <r>
      <rPr>
        <vertAlign val="superscript"/>
        <sz val="12"/>
        <color rgb="FFC00000"/>
        <rFont val="Tahoma"/>
        <family val="2"/>
      </rPr>
      <t>18</t>
    </r>
  </si>
  <si>
    <t>Mỹ Trang</t>
  </si>
  <si>
    <r>
      <t>11A</t>
    </r>
    <r>
      <rPr>
        <vertAlign val="superscript"/>
        <sz val="12"/>
        <color rgb="FFC00000"/>
        <rFont val="Tahoma"/>
        <family val="2"/>
      </rPr>
      <t>19</t>
    </r>
  </si>
  <si>
    <t>Lê Ngọc</t>
  </si>
  <si>
    <r>
      <t>11A</t>
    </r>
    <r>
      <rPr>
        <vertAlign val="superscript"/>
        <sz val="12"/>
        <color rgb="FFC00000"/>
        <rFont val="Tahoma"/>
        <family val="2"/>
      </rPr>
      <t>20</t>
    </r>
  </si>
  <si>
    <t>Xuân Thành</t>
  </si>
  <si>
    <t xml:space="preserve">                                         Từ ngày 04/ 12 /2014  Đến ngày 10 / 12 / 2014</t>
  </si>
  <si>
    <t xml:space="preserve">              Từ ngày 7 / 11 / 2014  Đến ngày 13 / 11 / 2014</t>
  </si>
  <si>
    <t>Từ ngày 29 / 5 / 2020 đến ngày 04 /  6 / 2020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</si>
  <si>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</si>
  <si>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THỐNG KÊ ĐIỂM TRUNG BÌNH TUẦN 3</t>
  </si>
  <si>
    <t>Từ ngày 5 / 6 / 2020 đến ngày 11 / 6 / 2020</t>
  </si>
  <si>
    <t>Khoa Nguyên</t>
  </si>
  <si>
    <t xml:space="preserve">                                         Từ ngày 11/ 3 /2011  Đến ngày 17 / 3 / 2011</t>
  </si>
  <si>
    <t>Từ ngày 12 / 6 / 2020 đến ngày 25 / 6 / 2020</t>
  </si>
  <si>
    <t>THỐNG KÊ ĐIỂM TRUNG BÌNH TUẦN 4</t>
  </si>
  <si>
    <t>Từ ngày 14/ 9 / 2020 đến ngày 16 / 9 / 2020</t>
  </si>
  <si>
    <r>
      <t>12A</t>
    </r>
    <r>
      <rPr>
        <vertAlign val="superscript"/>
        <sz val="12"/>
        <color indexed="10"/>
        <rFont val="Tahoma"/>
        <family val="2"/>
      </rPr>
      <t>16</t>
    </r>
    <r>
      <rPr>
        <sz val="10"/>
        <rFont val="Arial"/>
        <family val="2"/>
        <charset val="163"/>
      </rPr>
      <t/>
    </r>
  </si>
  <si>
    <r>
      <t>12A</t>
    </r>
    <r>
      <rPr>
        <vertAlign val="superscript"/>
        <sz val="12"/>
        <color indexed="10"/>
        <rFont val="Tahoma"/>
        <family val="2"/>
      </rPr>
      <t>17</t>
    </r>
    <r>
      <rPr>
        <sz val="10"/>
        <rFont val="Arial"/>
        <family val="2"/>
        <charset val="163"/>
      </rPr>
      <t/>
    </r>
  </si>
  <si>
    <r>
      <t>12A</t>
    </r>
    <r>
      <rPr>
        <vertAlign val="superscript"/>
        <sz val="12"/>
        <color indexed="10"/>
        <rFont val="Tahoma"/>
        <family val="2"/>
      </rPr>
      <t>18</t>
    </r>
    <r>
      <rPr>
        <sz val="10"/>
        <rFont val="Arial"/>
        <family val="2"/>
        <charset val="163"/>
      </rPr>
      <t/>
    </r>
  </si>
  <si>
    <r>
      <t>12A</t>
    </r>
    <r>
      <rPr>
        <vertAlign val="superscript"/>
        <sz val="12"/>
        <color indexed="10"/>
        <rFont val="Tahoma"/>
        <family val="2"/>
      </rPr>
      <t>19</t>
    </r>
    <r>
      <rPr>
        <sz val="10"/>
        <rFont val="Arial"/>
        <family val="2"/>
        <charset val="163"/>
      </rPr>
      <t/>
    </r>
  </si>
  <si>
    <r>
      <t>12A</t>
    </r>
    <r>
      <rPr>
        <vertAlign val="superscript"/>
        <sz val="12"/>
        <color indexed="10"/>
        <rFont val="Tahoma"/>
        <family val="2"/>
      </rPr>
      <t>20</t>
    </r>
    <r>
      <rPr>
        <sz val="10"/>
        <rFont val="Arial"/>
        <family val="2"/>
        <charset val="163"/>
      </rPr>
      <t/>
    </r>
  </si>
  <si>
    <t>10A1</t>
  </si>
  <si>
    <r>
      <t>10A</t>
    </r>
    <r>
      <rPr>
        <vertAlign val="superscript"/>
        <sz val="12"/>
        <color rgb="FFFF0000"/>
        <rFont val="Tahoma"/>
        <family val="2"/>
      </rPr>
      <t>6</t>
    </r>
  </si>
  <si>
    <r>
      <t>10A</t>
    </r>
    <r>
      <rPr>
        <vertAlign val="superscript"/>
        <sz val="12"/>
        <color rgb="FFFF0000"/>
        <rFont val="Tahoma"/>
        <family val="2"/>
      </rPr>
      <t>7</t>
    </r>
  </si>
  <si>
    <r>
      <t>10A</t>
    </r>
    <r>
      <rPr>
        <vertAlign val="superscript"/>
        <sz val="12"/>
        <color rgb="FFFF0000"/>
        <rFont val="Tahoma"/>
        <family val="2"/>
      </rPr>
      <t>8</t>
    </r>
  </si>
  <si>
    <r>
      <t>10A</t>
    </r>
    <r>
      <rPr>
        <vertAlign val="superscript"/>
        <sz val="12"/>
        <color rgb="FFFF0000"/>
        <rFont val="Tahoma"/>
        <family val="2"/>
      </rPr>
      <t>9</t>
    </r>
  </si>
  <si>
    <r>
      <t>10A</t>
    </r>
    <r>
      <rPr>
        <vertAlign val="superscript"/>
        <sz val="12"/>
        <color rgb="FFFF0000"/>
        <rFont val="Tahoma"/>
        <family val="2"/>
      </rPr>
      <t>10</t>
    </r>
    <r>
      <rPr>
        <sz val="12"/>
        <color theme="1"/>
        <rFont val="Times New Roman"/>
        <family val="2"/>
      </rPr>
      <t/>
    </r>
  </si>
  <si>
    <r>
      <t>10A</t>
    </r>
    <r>
      <rPr>
        <vertAlign val="superscript"/>
        <sz val="12"/>
        <color rgb="FFFF0000"/>
        <rFont val="Tahoma"/>
        <family val="2"/>
      </rPr>
      <t>11</t>
    </r>
    <r>
      <rPr>
        <sz val="12"/>
        <color theme="1"/>
        <rFont val="Times New Roman"/>
        <family val="2"/>
      </rPr>
      <t/>
    </r>
  </si>
  <si>
    <r>
      <t>10A</t>
    </r>
    <r>
      <rPr>
        <vertAlign val="superscript"/>
        <sz val="12"/>
        <color rgb="FFFF0000"/>
        <rFont val="Tahoma"/>
        <family val="2"/>
      </rPr>
      <t>12</t>
    </r>
    <r>
      <rPr>
        <sz val="12"/>
        <color theme="1"/>
        <rFont val="Times New Roman"/>
        <family val="2"/>
      </rPr>
      <t/>
    </r>
  </si>
  <si>
    <r>
      <t>10A</t>
    </r>
    <r>
      <rPr>
        <vertAlign val="superscript"/>
        <sz val="12"/>
        <color rgb="FFFF0000"/>
        <rFont val="Tahoma"/>
        <family val="2"/>
      </rPr>
      <t>13</t>
    </r>
    <r>
      <rPr>
        <sz val="12"/>
        <color theme="1"/>
        <rFont val="Times New Roman"/>
        <family val="2"/>
      </rPr>
      <t/>
    </r>
  </si>
  <si>
    <r>
      <t>10A</t>
    </r>
    <r>
      <rPr>
        <vertAlign val="superscript"/>
        <sz val="12"/>
        <color rgb="FFFF0000"/>
        <rFont val="Tahoma"/>
        <family val="2"/>
      </rPr>
      <t>14</t>
    </r>
    <r>
      <rPr>
        <sz val="12"/>
        <color theme="1"/>
        <rFont val="Times New Roman"/>
        <family val="2"/>
      </rPr>
      <t/>
    </r>
  </si>
  <si>
    <r>
      <t>10A</t>
    </r>
    <r>
      <rPr>
        <vertAlign val="superscript"/>
        <sz val="12"/>
        <color rgb="FFFF0000"/>
        <rFont val="Tahoma"/>
        <family val="2"/>
      </rPr>
      <t>15</t>
    </r>
    <r>
      <rPr>
        <sz val="12"/>
        <color theme="1"/>
        <rFont val="Times New Roman"/>
        <family val="2"/>
      </rPr>
      <t/>
    </r>
  </si>
  <si>
    <t>11A2</t>
  </si>
  <si>
    <r>
      <t>11A</t>
    </r>
    <r>
      <rPr>
        <vertAlign val="superscript"/>
        <sz val="12"/>
        <color rgb="FFC00000"/>
        <rFont val="Tahoma"/>
        <family val="2"/>
      </rPr>
      <t>4</t>
    </r>
  </si>
  <si>
    <r>
      <t>11A</t>
    </r>
    <r>
      <rPr>
        <vertAlign val="superscript"/>
        <sz val="12"/>
        <color rgb="FFC00000"/>
        <rFont val="Tahoma"/>
        <family val="2"/>
      </rPr>
      <t>5</t>
    </r>
  </si>
  <si>
    <r>
      <t>11A</t>
    </r>
    <r>
      <rPr>
        <vertAlign val="superscript"/>
        <sz val="12"/>
        <color rgb="FFC00000"/>
        <rFont val="Tahoma"/>
        <family val="2"/>
      </rPr>
      <t>6</t>
    </r>
  </si>
  <si>
    <r>
      <t>11A</t>
    </r>
    <r>
      <rPr>
        <vertAlign val="superscript"/>
        <sz val="12"/>
        <color rgb="FFC00000"/>
        <rFont val="Tahoma"/>
        <family val="2"/>
      </rPr>
      <t>7</t>
    </r>
  </si>
  <si>
    <r>
      <t>11A</t>
    </r>
    <r>
      <rPr>
        <vertAlign val="superscript"/>
        <sz val="12"/>
        <color rgb="FFC00000"/>
        <rFont val="Tahoma"/>
        <family val="2"/>
      </rPr>
      <t>8</t>
    </r>
  </si>
  <si>
    <r>
      <t>11A</t>
    </r>
    <r>
      <rPr>
        <vertAlign val="superscript"/>
        <sz val="12"/>
        <color rgb="FFC00000"/>
        <rFont val="Tahoma"/>
        <family val="2"/>
      </rPr>
      <t>9</t>
    </r>
  </si>
  <si>
    <r>
      <t>11A</t>
    </r>
    <r>
      <rPr>
        <vertAlign val="superscript"/>
        <sz val="12"/>
        <color rgb="FFC00000"/>
        <rFont val="Tahoma"/>
        <family val="2"/>
      </rPr>
      <t>10</t>
    </r>
  </si>
  <si>
    <r>
      <t>11A</t>
    </r>
    <r>
      <rPr>
        <vertAlign val="superscript"/>
        <sz val="12"/>
        <color rgb="FFC00000"/>
        <rFont val="Tahoma"/>
        <family val="2"/>
      </rPr>
      <t>11</t>
    </r>
  </si>
  <si>
    <r>
      <t>11A</t>
    </r>
    <r>
      <rPr>
        <vertAlign val="superscript"/>
        <sz val="12"/>
        <color rgb="FFC00000"/>
        <rFont val="Tahoma"/>
        <family val="2"/>
      </rPr>
      <t>12</t>
    </r>
  </si>
  <si>
    <r>
      <t>11A</t>
    </r>
    <r>
      <rPr>
        <vertAlign val="superscript"/>
        <sz val="12"/>
        <color rgb="FFC00000"/>
        <rFont val="Tahoma"/>
        <family val="2"/>
      </rPr>
      <t>13</t>
    </r>
  </si>
  <si>
    <r>
      <t>11A</t>
    </r>
    <r>
      <rPr>
        <vertAlign val="superscript"/>
        <sz val="12"/>
        <color rgb="FFC00000"/>
        <rFont val="Tahoma"/>
        <family val="2"/>
      </rPr>
      <t>14</t>
    </r>
  </si>
  <si>
    <r>
      <t>11A</t>
    </r>
    <r>
      <rPr>
        <vertAlign val="superscript"/>
        <sz val="12"/>
        <color rgb="FFC00000"/>
        <rFont val="Tahoma"/>
        <family val="2"/>
      </rPr>
      <t>15</t>
    </r>
  </si>
  <si>
    <t>CÔNG PHÚC</t>
  </si>
  <si>
    <t>KIỀU NGÂN</t>
  </si>
  <si>
    <t>MINH THỜI</t>
  </si>
  <si>
    <t>BẢO NGÂN</t>
  </si>
  <si>
    <t>MINH THẮNG</t>
  </si>
  <si>
    <t>KIM PHỤNG</t>
  </si>
  <si>
    <t>ĐÌNH NHÂN</t>
  </si>
  <si>
    <t>HUỆ LINH</t>
  </si>
  <si>
    <t>HOÀNG OANH</t>
  </si>
  <si>
    <t>HỒNG LOAN</t>
  </si>
  <si>
    <t>BÍCH VIÊN</t>
  </si>
  <si>
    <t>CÔNG TUẤN</t>
  </si>
  <si>
    <t>DÙNG NHÀNH</t>
  </si>
  <si>
    <t>MỘNG TUYỀN</t>
  </si>
  <si>
    <t>THU HIỀN</t>
  </si>
  <si>
    <t>YẾN LY</t>
  </si>
  <si>
    <t>ĐẶNG CHUNG</t>
  </si>
  <si>
    <t>TRẦN DIỆU</t>
  </si>
  <si>
    <t>NGỌC NHỊN</t>
  </si>
  <si>
    <t>NGỌC THOAN</t>
  </si>
  <si>
    <t>THU LOAN</t>
  </si>
  <si>
    <t>BÍCH NGÂN</t>
  </si>
  <si>
    <t>AÁNH TUYẾT</t>
  </si>
  <si>
    <t>NGỌC CHĂM</t>
  </si>
  <si>
    <t>MINH THƯ</t>
  </si>
  <si>
    <t>YẾN PHƯƠNG</t>
  </si>
  <si>
    <t>CẨM ÁI</t>
  </si>
  <si>
    <t>HOÀNG DUNG</t>
  </si>
  <si>
    <t>LÊ NGỌC</t>
  </si>
  <si>
    <t>XUÂN THÀNH</t>
  </si>
  <si>
    <t>THẢO VY</t>
  </si>
  <si>
    <t>PHƯỚC NHƯ</t>
  </si>
  <si>
    <t>KIM YẾN</t>
  </si>
  <si>
    <t>TRUNG TRỰC</t>
  </si>
  <si>
    <r>
      <t>10A</t>
    </r>
    <r>
      <rPr>
        <vertAlign val="superscript"/>
        <sz val="12"/>
        <color rgb="FFFF0000"/>
        <rFont val="Tahoma"/>
        <family val="2"/>
      </rPr>
      <t>16</t>
    </r>
    <r>
      <rPr>
        <sz val="12"/>
        <color theme="1"/>
        <rFont val="Times New Roman"/>
        <family val="2"/>
      </rPr>
      <t/>
    </r>
  </si>
  <si>
    <t>XUÂN HÙNG</t>
  </si>
  <si>
    <t>XUÂN NHÂN</t>
  </si>
  <si>
    <t>THANH AN</t>
  </si>
  <si>
    <t>THÙY LINH</t>
  </si>
  <si>
    <t>HOÀI TRÚC</t>
  </si>
  <si>
    <t>THANH TRÚC</t>
  </si>
  <si>
    <t>ANH THƯ</t>
  </si>
  <si>
    <t>HỒNG QUÂN</t>
  </si>
  <si>
    <t>HỒNG HOA</t>
  </si>
  <si>
    <t>THU HẰNG</t>
  </si>
  <si>
    <t>YẾN HOA</t>
  </si>
  <si>
    <t>DĐỖ NHUNG</t>
  </si>
  <si>
    <t>THU LAN</t>
  </si>
  <si>
    <t>Thanh An</t>
  </si>
  <si>
    <t>Thùy Linh</t>
  </si>
  <si>
    <t>Yến Hoa</t>
  </si>
  <si>
    <t>Đỗ Nhung</t>
  </si>
  <si>
    <t>Thu Lan</t>
  </si>
  <si>
    <t>Ngọc Chăm</t>
  </si>
  <si>
    <t>Hoàng Dung</t>
  </si>
  <si>
    <t>Thảo Vy</t>
  </si>
  <si>
    <t>1p</t>
  </si>
  <si>
    <t>2p</t>
  </si>
  <si>
    <t>1t,2p,1k</t>
  </si>
  <si>
    <t>3t,4p</t>
  </si>
  <si>
    <t>2p,1k</t>
  </si>
  <si>
    <t>2t,1p</t>
  </si>
  <si>
    <t>3t,1p</t>
  </si>
  <si>
    <t>3t,1k</t>
  </si>
  <si>
    <t>2t,1đtdđ,balo6</t>
  </si>
  <si>
    <t>7t,2k</t>
  </si>
  <si>
    <t>3p</t>
  </si>
  <si>
    <t>1t,1p</t>
  </si>
  <si>
    <t>1t</t>
  </si>
  <si>
    <t>7t,2koaodai</t>
  </si>
  <si>
    <t>4t,1p</t>
  </si>
  <si>
    <t>3t</t>
  </si>
  <si>
    <t>3t,1p,1k</t>
  </si>
  <si>
    <t>4t,2k</t>
  </si>
  <si>
    <t>2t</t>
  </si>
  <si>
    <t>11t</t>
  </si>
  <si>
    <t>2t,balo6</t>
  </si>
  <si>
    <t>9t</t>
  </si>
  <si>
    <t>5t,vs,konit5</t>
  </si>
  <si>
    <t>5t,2vs,konit5</t>
  </si>
  <si>
    <t>4t,2p,vs,balo6</t>
  </si>
  <si>
    <t>3t,balo6</t>
  </si>
  <si>
    <t>7t,sđp,vs</t>
  </si>
  <si>
    <t>2t,2p.đtdđ</t>
  </si>
  <si>
    <t>1t,1p,2sđp</t>
  </si>
  <si>
    <t>4t,1p,balo6</t>
  </si>
  <si>
    <t>Từ ngày 05 / 9 / 2020 đến ngày 12 / 9 / 2020</t>
  </si>
  <si>
    <t>Từ ngày 14 / 9 / 2020 đến ngày 16 / 9 / 2020</t>
  </si>
  <si>
    <t>3T</t>
  </si>
  <si>
    <t>1T,đtdđ</t>
  </si>
  <si>
    <t>3 ko phù hiệu</t>
  </si>
  <si>
    <t>2p,koáodài</t>
  </si>
  <si>
    <t>Huỳnh Công Phúc</t>
  </si>
  <si>
    <t>Nguyễn Minh Thời</t>
  </si>
  <si>
    <t>Nguyễn Minh Thắng</t>
  </si>
  <si>
    <t>Lê Kim Phụng</t>
  </si>
  <si>
    <t>Trần Thị Diệu</t>
  </si>
  <si>
    <t>Huỳnh Đình Nhân</t>
  </si>
  <si>
    <t>Huỳnh Thị Hải Hà</t>
  </si>
  <si>
    <t>Đặng Thị Huệ Linh</t>
  </si>
  <si>
    <t>Lương Thị Nga</t>
  </si>
  <si>
    <t>Võ Thị Bích Viên</t>
  </si>
  <si>
    <t>Ninh Công Tuấn</t>
  </si>
  <si>
    <t>Tsàn Dùng Nhành</t>
  </si>
  <si>
    <t>Đặng Thị Chung</t>
  </si>
  <si>
    <t>Phạm Thị Thu Loan</t>
  </si>
  <si>
    <t>Trần Thị Ánh Tuyết</t>
  </si>
  <si>
    <t>Linh Ngọc Chăm</t>
  </si>
  <si>
    <t>Phan Thị Cẩm Ái</t>
  </si>
  <si>
    <t>Cù Xuân Thành</t>
  </si>
  <si>
    <t>Nguyễn Vũ Thảo Vy</t>
  </si>
  <si>
    <t>Đinh Phước Như</t>
  </si>
  <si>
    <t>Huỳnh Kim Yến</t>
  </si>
  <si>
    <t>Nguyễn Xuân Hùng</t>
  </si>
  <si>
    <t>Đinh Xuân Nhân</t>
  </si>
  <si>
    <t>Đỗ Thị Thanh An</t>
  </si>
  <si>
    <t>Phan Hữu Thương</t>
  </si>
  <si>
    <t>Bùi Thị Thùy Linh</t>
  </si>
  <si>
    <t>Dương Võ Hoài Trúc</t>
  </si>
  <si>
    <t>Lê Thị Anh Thư</t>
  </si>
  <si>
    <t>Phạm Hồng Quân</t>
  </si>
  <si>
    <t>Phạm Thị Nga</t>
  </si>
  <si>
    <t>Nguyễn Thị Thu Lan</t>
  </si>
  <si>
    <t>Lê Thị Bảo Ngân</t>
  </si>
  <si>
    <t>Quách Yến Ly</t>
  </si>
  <si>
    <t>Trần Thị Thu Hiền</t>
  </si>
  <si>
    <t>Nguyễn Thị Minh Thư</t>
  </si>
  <si>
    <t>Lê Thị Ngọc</t>
  </si>
  <si>
    <t>Nguyễn Thị Hồng Hoa</t>
  </si>
  <si>
    <t>Nguyễn Thị Thu Hằng</t>
  </si>
  <si>
    <t>Trần Như Yến Hoa</t>
  </si>
  <si>
    <t>Nguyễn Thị Bích Ngân</t>
  </si>
  <si>
    <t>Phạm Quang Trung Trực</t>
  </si>
  <si>
    <t>Nguyễn Thị Hồng Loan</t>
  </si>
  <si>
    <t>Nguyễn Phạm Hoàng Oanh</t>
  </si>
  <si>
    <t>Nguyễn Thị Kiều Ngân</t>
  </si>
  <si>
    <t>Nguyễn Thị Mộng Tuyền</t>
  </si>
  <si>
    <t>Bùi Thị Ngọc Thoan</t>
  </si>
  <si>
    <t>Trần Thị Ngọc Nhịn</t>
  </si>
  <si>
    <t>Trần Ngọc Yến Phương</t>
  </si>
  <si>
    <t>Nguyễn Thị Hoàng Dung</t>
  </si>
  <si>
    <t>Đặng Thị Hoàn Thu</t>
  </si>
  <si>
    <t>Nguyễn Thị Thanh Trúc</t>
  </si>
  <si>
    <t>2t,ko phuhieu</t>
  </si>
  <si>
    <t>vs,dtdd</t>
  </si>
  <si>
    <t>1t,ăn,ko</t>
  </si>
  <si>
    <t>1t,koaodai</t>
  </si>
  <si>
    <t>1t,2kophieu</t>
  </si>
  <si>
    <t>3t,1kophieu</t>
  </si>
  <si>
    <t>1t,kotat</t>
  </si>
  <si>
    <t>2t,kophieu</t>
  </si>
  <si>
    <t>2t,1p,2kophieu</t>
  </si>
  <si>
    <t>1t,kophieu</t>
  </si>
  <si>
    <t>1t,saiphieu</t>
  </si>
  <si>
    <t>2p,3kophieu</t>
  </si>
  <si>
    <t>3t,1p,2kophieu</t>
  </si>
  <si>
    <t>1t,son</t>
  </si>
  <si>
    <t>vs,2sdp</t>
  </si>
  <si>
    <t>3t,kophieu,kocvat</t>
  </si>
  <si>
    <t>2t,an,vs</t>
  </si>
  <si>
    <t>8t,1p,an,3kophieu</t>
  </si>
  <si>
    <t>1t,son,2kphieu</t>
  </si>
  <si>
    <t>kophieu</t>
  </si>
  <si>
    <t>5t,2kophieu</t>
  </si>
  <si>
    <t>konit</t>
  </si>
  <si>
    <t>2p,son,vs</t>
  </si>
  <si>
    <t>4t,1p,son</t>
  </si>
  <si>
    <t>1t,1p,konit5</t>
  </si>
  <si>
    <t>3t,kotat</t>
  </si>
  <si>
    <t>1t,phùhieu</t>
  </si>
  <si>
    <t>Từ ngày 17 / 9 / 2020 đến ngày 23 / 9 / 2020</t>
  </si>
  <si>
    <t>Từ ngày 24 / 9 / 2020 đến ngày 29 / 9 / 2020</t>
  </si>
  <si>
    <t>KẾT QUẢ THI ĐUA THÁNG 9</t>
  </si>
  <si>
    <t>ĐIỂM TB TUẦN</t>
  </si>
  <si>
    <t>II</t>
  </si>
  <si>
    <t>III</t>
  </si>
  <si>
    <t>IV</t>
  </si>
  <si>
    <t>Từ ngày 14 / 9 / 2020 đến ngày 29 / 9 /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</si>
</sst>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%"/>
  </numFmts>
  <fonts count="40" x14ac:knownFonts="1">
    <font>
      <sz val="12"/>
      <color theme="1"/>
      <name val="Times New Roman"/>
      <family val="2"/>
    </font>
    <font>
      <sz val="12"/>
      <color theme="1"/>
      <name val="Times New Roman"/>
      <family val="2"/>
    </font>
    <font>
      <b/>
      <sz val="16"/>
      <color indexed="8"/>
      <name val="Tahoma"/>
      <family val="2"/>
    </font>
    <font>
      <b/>
      <sz val="16"/>
      <name val="Tahoma"/>
      <family val="2"/>
    </font>
    <font>
      <b/>
      <sz val="14"/>
      <color rgb="FFFFFFFF"/>
      <name val="Tahoma"/>
      <family val="2"/>
    </font>
    <font>
      <sz val="11"/>
      <color theme="1"/>
      <name val="Tahoma"/>
      <family val="2"/>
    </font>
    <font>
      <sz val="11"/>
      <color indexed="12"/>
      <name val="Tahoma"/>
      <family val="2"/>
    </font>
    <font>
      <sz val="11"/>
      <name val="Tahoma"/>
      <family val="2"/>
    </font>
    <font>
      <b/>
      <sz val="12"/>
      <color theme="5" tint="-0.249977111117893"/>
      <name val="Arial"/>
      <family val="2"/>
    </font>
    <font>
      <b/>
      <sz val="12"/>
      <color theme="5" tint="-0.249977111117893"/>
      <name val="Tahoma"/>
      <family val="2"/>
    </font>
    <font>
      <b/>
      <sz val="9"/>
      <color indexed="10"/>
      <name val="Tahoma"/>
      <family val="2"/>
    </font>
    <font>
      <b/>
      <sz val="10"/>
      <color theme="5" tint="-0.249977111117893"/>
      <name val="Tahoma"/>
      <family val="2"/>
    </font>
    <font>
      <b/>
      <sz val="11"/>
      <color theme="5" tint="-0.249977111117893"/>
      <name val="Tahoma"/>
      <family val="2"/>
    </font>
    <font>
      <b/>
      <sz val="26"/>
      <name val="Arial"/>
      <family val="2"/>
    </font>
    <font>
      <sz val="12"/>
      <color indexed="12"/>
      <name val="Tahoma"/>
      <family val="2"/>
    </font>
    <font>
      <vertAlign val="superscript"/>
      <sz val="12"/>
      <color indexed="10"/>
      <name val="Tahoma"/>
      <family val="2"/>
    </font>
    <font>
      <sz val="11"/>
      <color rgb="FF002060"/>
      <name val="Tahoma"/>
      <family val="2"/>
    </font>
    <font>
      <b/>
      <sz val="12"/>
      <color rgb="FFFF0000"/>
      <name val="Tahoma"/>
      <family val="2"/>
    </font>
    <font>
      <sz val="12"/>
      <name val="Tahoma"/>
      <family val="2"/>
    </font>
    <font>
      <sz val="10"/>
      <name val="Arial"/>
      <family val="2"/>
      <charset val="163"/>
    </font>
    <font>
      <sz val="12"/>
      <color indexed="17"/>
      <name val="Tahoma"/>
      <family val="2"/>
    </font>
    <font>
      <sz val="11"/>
      <color rgb="FF00B050"/>
      <name val="Tahoma"/>
      <family val="2"/>
    </font>
    <font>
      <vertAlign val="superscript"/>
      <sz val="12"/>
      <color rgb="FFFF0000"/>
      <name val="Tahoma"/>
      <family val="2"/>
    </font>
    <font>
      <sz val="12"/>
      <color rgb="FFC00000"/>
      <name val="Tahoma"/>
      <family val="2"/>
    </font>
    <font>
      <vertAlign val="superscript"/>
      <sz val="12"/>
      <color rgb="FFC00000"/>
      <name val="Tahoma"/>
      <family val="2"/>
    </font>
    <font>
      <sz val="11"/>
      <color rgb="FFFF0000"/>
      <name val="Tahoma"/>
      <family val="2"/>
    </font>
    <font>
      <b/>
      <sz val="11"/>
      <name val="Tahoma"/>
      <family val="2"/>
    </font>
    <font>
      <sz val="16"/>
      <name val="Tahoma"/>
      <family val="2"/>
    </font>
    <font>
      <sz val="11"/>
      <color indexed="10"/>
      <name val="Tahoma"/>
      <family val="2"/>
    </font>
    <font>
      <sz val="9"/>
      <color indexed="12"/>
      <name val="Tahoma"/>
      <family val="2"/>
    </font>
    <font>
      <sz val="9"/>
      <color indexed="53"/>
      <name val="Tahoma"/>
      <family val="2"/>
    </font>
    <font>
      <b/>
      <sz val="11"/>
      <color rgb="FFFF0000"/>
      <name val="Tahoma"/>
      <family val="2"/>
    </font>
    <font>
      <sz val="10"/>
      <color indexed="53"/>
      <name val="Tahoma"/>
      <family val="2"/>
    </font>
    <font>
      <b/>
      <sz val="16"/>
      <color indexed="59"/>
      <name val="Tahoma"/>
      <family val="2"/>
    </font>
    <font>
      <sz val="11"/>
      <color indexed="59"/>
      <name val="Tahoma"/>
      <family val="2"/>
    </font>
    <font>
      <b/>
      <sz val="26"/>
      <name val="Tahoma"/>
      <family val="2"/>
    </font>
    <font>
      <sz val="11"/>
      <color rgb="FF0033CC"/>
      <name val="Tahoma"/>
      <family val="2"/>
    </font>
    <font>
      <sz val="12"/>
      <color rgb="FF00B050"/>
      <name val="Times New Roman"/>
      <family val="2"/>
    </font>
    <font>
      <b/>
      <sz val="28"/>
      <color theme="1"/>
      <name val="Times New Roman"/>
      <family val="1"/>
    </font>
    <font>
      <b/>
      <sz val="36"/>
      <color theme="1"/>
      <name val="Times New Roman"/>
      <family val="1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rgb="FFFFFF00"/>
        <bgColor indexed="64"/>
      </patternFill>
    </fill>
  </fills>
  <borders count="2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72">
    <xf numFmtId="0" fontId="0" fillId="0" borderId="0" xfId="0"/>
    <xf numFmtId="0" fontId="2" fillId="2" borderId="0" xfId="0" applyFont="1" applyFill="1" applyBorder="1" applyAlignment="1"/>
    <xf numFmtId="0" fontId="4" fillId="0" borderId="0" xfId="0" applyFont="1" applyAlignment="1">
      <alignment horizontal="center" readingOrder="2"/>
    </xf>
    <xf numFmtId="0" fontId="5" fillId="0" borderId="0" xfId="0" applyFont="1"/>
    <xf numFmtId="0" fontId="6" fillId="0" borderId="1" xfId="0" applyFont="1" applyBorder="1" applyAlignment="1">
      <alignment vertical="center"/>
    </xf>
    <xf numFmtId="0" fontId="6" fillId="5" borderId="7" xfId="0" applyFont="1" applyFill="1" applyBorder="1" applyAlignment="1">
      <alignment horizontal="center" vertical="center"/>
    </xf>
    <xf numFmtId="0" fontId="12" fillId="6" borderId="7" xfId="0" applyFont="1" applyFill="1" applyBorder="1" applyAlignment="1">
      <alignment horizontal="center" vertical="center"/>
    </xf>
    <xf numFmtId="0" fontId="12" fillId="7" borderId="7" xfId="0" applyFont="1" applyFill="1" applyBorder="1" applyAlignment="1">
      <alignment horizontal="center" vertical="center"/>
    </xf>
    <xf numFmtId="11" fontId="14" fillId="0" borderId="10" xfId="0" applyNumberFormat="1" applyFont="1" applyBorder="1" applyAlignment="1">
      <alignment vertical="center"/>
    </xf>
    <xf numFmtId="0" fontId="16" fillId="0" borderId="10" xfId="0" applyFont="1" applyBorder="1" applyAlignment="1">
      <alignment horizontal="left" vertical="center"/>
    </xf>
    <xf numFmtId="164" fontId="7" fillId="0" borderId="10" xfId="0" applyNumberFormat="1" applyFont="1" applyBorder="1" applyAlignment="1">
      <alignment horizontal="center" vertical="center"/>
    </xf>
    <xf numFmtId="2" fontId="17" fillId="0" borderId="10" xfId="0" applyNumberFormat="1" applyFont="1" applyBorder="1" applyAlignment="1">
      <alignment horizontal="center" vertical="center"/>
    </xf>
    <xf numFmtId="0" fontId="18" fillId="0" borderId="10" xfId="0" applyFont="1" applyBorder="1" applyAlignment="1">
      <alignment horizontal="center" vertical="center"/>
    </xf>
    <xf numFmtId="0" fontId="14" fillId="0" borderId="12" xfId="0" applyFont="1" applyBorder="1" applyAlignment="1">
      <alignment vertical="center"/>
    </xf>
    <xf numFmtId="0" fontId="16" fillId="0" borderId="12" xfId="0" applyFont="1" applyBorder="1" applyAlignment="1">
      <alignment horizontal="left" vertical="center"/>
    </xf>
    <xf numFmtId="0" fontId="14" fillId="0" borderId="13" xfId="0" applyFont="1" applyBorder="1" applyAlignment="1">
      <alignment vertical="center"/>
    </xf>
    <xf numFmtId="0" fontId="16" fillId="0" borderId="13" xfId="0" applyFont="1" applyBorder="1" applyAlignment="1">
      <alignment horizontal="left" vertical="center"/>
    </xf>
    <xf numFmtId="164" fontId="7" fillId="0" borderId="13" xfId="0" applyNumberFormat="1" applyFont="1" applyBorder="1" applyAlignment="1">
      <alignment horizontal="center" vertical="center"/>
    </xf>
    <xf numFmtId="2" fontId="17" fillId="0" borderId="13" xfId="0" applyNumberFormat="1" applyFont="1" applyBorder="1" applyAlignment="1">
      <alignment horizontal="center" vertical="center"/>
    </xf>
    <xf numFmtId="0" fontId="18" fillId="0" borderId="13" xfId="0" applyFont="1" applyBorder="1" applyAlignment="1">
      <alignment horizontal="center" vertical="center"/>
    </xf>
    <xf numFmtId="0" fontId="20" fillId="0" borderId="10" xfId="0" applyFont="1" applyBorder="1" applyAlignment="1">
      <alignment vertical="center"/>
    </xf>
    <xf numFmtId="0" fontId="21" fillId="0" borderId="11" xfId="0" applyFont="1" applyBorder="1" applyAlignment="1">
      <alignment horizontal="left" vertical="center"/>
    </xf>
    <xf numFmtId="0" fontId="20" fillId="0" borderId="12" xfId="0" applyFont="1" applyBorder="1" applyAlignment="1">
      <alignment vertical="center"/>
    </xf>
    <xf numFmtId="0" fontId="21" fillId="0" borderId="12" xfId="0" applyFont="1" applyBorder="1" applyAlignment="1">
      <alignment horizontal="left" vertical="center"/>
    </xf>
    <xf numFmtId="0" fontId="21" fillId="0" borderId="10" xfId="0" applyFont="1" applyBorder="1" applyAlignment="1">
      <alignment vertical="center"/>
    </xf>
    <xf numFmtId="0" fontId="21" fillId="0" borderId="10" xfId="0" applyFont="1" applyBorder="1" applyAlignment="1">
      <alignment horizontal="left" vertical="center"/>
    </xf>
    <xf numFmtId="0" fontId="20" fillId="0" borderId="13" xfId="0" applyFont="1" applyBorder="1" applyAlignment="1">
      <alignment vertical="center"/>
    </xf>
    <xf numFmtId="0" fontId="21" fillId="0" borderId="9" xfId="0" applyFont="1" applyBorder="1" applyAlignment="1">
      <alignment horizontal="left" vertical="center"/>
    </xf>
    <xf numFmtId="164" fontId="7" fillId="0" borderId="9" xfId="0" applyNumberFormat="1" applyFont="1" applyBorder="1" applyAlignment="1">
      <alignment horizontal="center" vertical="center"/>
    </xf>
    <xf numFmtId="0" fontId="20" fillId="0" borderId="16" xfId="0" applyFont="1" applyBorder="1" applyAlignment="1">
      <alignment vertical="center"/>
    </xf>
    <xf numFmtId="0" fontId="21" fillId="0" borderId="16" xfId="0" applyFont="1" applyBorder="1" applyAlignment="1">
      <alignment horizontal="left" vertical="center"/>
    </xf>
    <xf numFmtId="164" fontId="7" fillId="0" borderId="16" xfId="0" applyNumberFormat="1" applyFont="1" applyBorder="1" applyAlignment="1">
      <alignment horizontal="center" vertical="center"/>
    </xf>
    <xf numFmtId="2" fontId="17" fillId="0" borderId="16" xfId="0" applyNumberFormat="1" applyFont="1" applyBorder="1" applyAlignment="1">
      <alignment horizontal="center" vertical="center"/>
    </xf>
    <xf numFmtId="164" fontId="7" fillId="0" borderId="12" xfId="0" applyNumberFormat="1" applyFont="1" applyBorder="1" applyAlignment="1">
      <alignment horizontal="center" vertical="center"/>
    </xf>
    <xf numFmtId="2" fontId="17" fillId="0" borderId="12" xfId="0" applyNumberFormat="1" applyFont="1" applyBorder="1" applyAlignment="1">
      <alignment horizontal="center" vertical="center"/>
    </xf>
    <xf numFmtId="0" fontId="21" fillId="0" borderId="12" xfId="0" applyFont="1" applyBorder="1" applyAlignment="1">
      <alignment vertical="center"/>
    </xf>
    <xf numFmtId="164" fontId="5" fillId="0" borderId="12" xfId="0" applyNumberFormat="1" applyFont="1" applyBorder="1" applyAlignment="1">
      <alignment horizontal="center" vertical="center"/>
    </xf>
    <xf numFmtId="0" fontId="21" fillId="0" borderId="13" xfId="0" applyFont="1" applyBorder="1" applyAlignment="1">
      <alignment vertical="center"/>
    </xf>
    <xf numFmtId="164" fontId="5" fillId="0" borderId="13" xfId="0" applyNumberFormat="1" applyFont="1" applyBorder="1" applyAlignment="1">
      <alignment horizontal="center" vertical="center"/>
    </xf>
    <xf numFmtId="0" fontId="18" fillId="0" borderId="14" xfId="0" applyFont="1" applyBorder="1" applyAlignment="1">
      <alignment horizontal="center" vertical="center"/>
    </xf>
    <xf numFmtId="0" fontId="23" fillId="0" borderId="10" xfId="0" applyFont="1" applyBorder="1" applyAlignment="1">
      <alignment vertical="center"/>
    </xf>
    <xf numFmtId="0" fontId="25" fillId="0" borderId="10" xfId="0" applyFont="1" applyBorder="1" applyAlignment="1">
      <alignment horizontal="left" vertical="center"/>
    </xf>
    <xf numFmtId="0" fontId="23" fillId="0" borderId="12" xfId="0" applyFont="1" applyBorder="1" applyAlignment="1">
      <alignment vertical="center"/>
    </xf>
    <xf numFmtId="0" fontId="25" fillId="0" borderId="12" xfId="0" applyFont="1" applyBorder="1" applyAlignment="1">
      <alignment horizontal="left" vertical="center"/>
    </xf>
    <xf numFmtId="0" fontId="29" fillId="0" borderId="2" xfId="0" applyFont="1" applyBorder="1" applyAlignment="1">
      <alignment horizontal="center" vertical="center"/>
    </xf>
    <xf numFmtId="0" fontId="30" fillId="0" borderId="2" xfId="0" applyFont="1" applyBorder="1" applyAlignment="1">
      <alignment horizontal="center" vertical="center"/>
    </xf>
    <xf numFmtId="0" fontId="29" fillId="0" borderId="2" xfId="0" applyFont="1" applyBorder="1" applyAlignment="1">
      <alignment vertical="center"/>
    </xf>
    <xf numFmtId="0" fontId="26" fillId="2" borderId="4" xfId="0" applyFont="1" applyFill="1" applyBorder="1" applyAlignment="1">
      <alignment horizontal="center" vertical="center"/>
    </xf>
    <xf numFmtId="1" fontId="31" fillId="2" borderId="2" xfId="0" applyNumberFormat="1" applyFont="1" applyFill="1" applyBorder="1" applyAlignment="1">
      <alignment horizontal="center" vertical="center"/>
    </xf>
    <xf numFmtId="1" fontId="6" fillId="0" borderId="2" xfId="0" applyNumberFormat="1" applyFont="1" applyBorder="1" applyAlignment="1">
      <alignment horizontal="center" vertical="center"/>
    </xf>
    <xf numFmtId="165" fontId="32" fillId="0" borderId="2" xfId="1" applyNumberFormat="1" applyFont="1" applyBorder="1" applyAlignment="1">
      <alignment horizontal="center" vertical="center"/>
    </xf>
    <xf numFmtId="165" fontId="32" fillId="0" borderId="2" xfId="1" applyNumberFormat="1" applyFont="1" applyBorder="1" applyAlignment="1">
      <alignment vertical="center"/>
    </xf>
    <xf numFmtId="165" fontId="30" fillId="0" borderId="2" xfId="1" applyNumberFormat="1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26" fillId="5" borderId="4" xfId="0" applyFont="1" applyFill="1" applyBorder="1" applyAlignment="1">
      <alignment vertical="center"/>
    </xf>
    <xf numFmtId="1" fontId="31" fillId="8" borderId="2" xfId="0" applyNumberFormat="1" applyFont="1" applyFill="1" applyBorder="1" applyAlignment="1">
      <alignment horizontal="center" vertical="center"/>
    </xf>
    <xf numFmtId="165" fontId="32" fillId="5" borderId="2" xfId="1" applyNumberFormat="1" applyFont="1" applyFill="1" applyBorder="1" applyAlignment="1">
      <alignment horizontal="center" vertical="center"/>
    </xf>
    <xf numFmtId="165" fontId="30" fillId="5" borderId="2" xfId="1" applyNumberFormat="1" applyFont="1" applyFill="1" applyBorder="1" applyAlignment="1">
      <alignment horizontal="center" vertical="center"/>
    </xf>
    <xf numFmtId="165" fontId="32" fillId="3" borderId="2" xfId="1" applyNumberFormat="1" applyFont="1" applyFill="1" applyBorder="1" applyAlignment="1">
      <alignment vertical="center"/>
    </xf>
    <xf numFmtId="165" fontId="32" fillId="0" borderId="2" xfId="1" applyNumberFormat="1" applyFont="1" applyBorder="1" applyAlignment="1">
      <alignment horizontal="left" vertical="center" indent="1"/>
    </xf>
    <xf numFmtId="0" fontId="25" fillId="0" borderId="12" xfId="0" applyFont="1" applyFill="1" applyBorder="1" applyAlignment="1">
      <alignment horizontal="left" vertical="center"/>
    </xf>
    <xf numFmtId="0" fontId="25" fillId="0" borderId="9" xfId="0" applyFont="1" applyBorder="1" applyAlignment="1">
      <alignment horizontal="left" vertical="center"/>
    </xf>
    <xf numFmtId="0" fontId="23" fillId="0" borderId="9" xfId="0" applyFont="1" applyBorder="1" applyAlignment="1">
      <alignment vertical="center"/>
    </xf>
    <xf numFmtId="164" fontId="7" fillId="0" borderId="11" xfId="0" applyNumberFormat="1" applyFont="1" applyBorder="1" applyAlignment="1">
      <alignment horizontal="center" vertical="center"/>
    </xf>
    <xf numFmtId="2" fontId="17" fillId="0" borderId="11" xfId="0" applyNumberFormat="1" applyFont="1" applyBorder="1" applyAlignment="1">
      <alignment horizontal="center" vertical="center"/>
    </xf>
    <xf numFmtId="164" fontId="5" fillId="0" borderId="12" xfId="0" applyNumberFormat="1" applyFont="1" applyBorder="1" applyAlignment="1">
      <alignment horizontal="center"/>
    </xf>
    <xf numFmtId="0" fontId="25" fillId="3" borderId="12" xfId="0" applyFont="1" applyFill="1" applyBorder="1" applyAlignment="1">
      <alignment vertical="center"/>
    </xf>
    <xf numFmtId="164" fontId="5" fillId="0" borderId="12" xfId="0" applyNumberFormat="1" applyFont="1" applyFill="1" applyBorder="1" applyAlignment="1">
      <alignment horizontal="center" vertical="center"/>
    </xf>
    <xf numFmtId="0" fontId="23" fillId="0" borderId="13" xfId="0" applyFont="1" applyBorder="1" applyAlignment="1">
      <alignment vertical="center"/>
    </xf>
    <xf numFmtId="0" fontId="25" fillId="0" borderId="13" xfId="0" applyFont="1" applyBorder="1" applyAlignment="1">
      <alignment horizontal="left" vertical="center"/>
    </xf>
    <xf numFmtId="164" fontId="5" fillId="0" borderId="13" xfId="0" applyNumberFormat="1" applyFont="1" applyFill="1" applyBorder="1" applyAlignment="1">
      <alignment horizontal="center" vertical="center"/>
    </xf>
    <xf numFmtId="2" fontId="17" fillId="0" borderId="14" xfId="0" applyNumberFormat="1" applyFont="1" applyBorder="1" applyAlignment="1">
      <alignment horizontal="center" vertical="center"/>
    </xf>
    <xf numFmtId="0" fontId="33" fillId="3" borderId="0" xfId="0" applyFont="1" applyFill="1" applyBorder="1" applyAlignment="1"/>
    <xf numFmtId="0" fontId="34" fillId="3" borderId="0" xfId="0" applyFont="1" applyFill="1" applyBorder="1" applyAlignment="1">
      <alignment vertical="center"/>
    </xf>
    <xf numFmtId="0" fontId="34" fillId="3" borderId="1" xfId="0" quotePrefix="1" applyFont="1" applyFill="1" applyBorder="1" applyAlignment="1">
      <alignment vertical="center"/>
    </xf>
    <xf numFmtId="0" fontId="26" fillId="0" borderId="1" xfId="0" applyFont="1" applyBorder="1" applyAlignment="1">
      <alignment horizontal="center" vertical="center"/>
    </xf>
    <xf numFmtId="0" fontId="27" fillId="2" borderId="17" xfId="0" applyFont="1" applyFill="1" applyBorder="1" applyAlignment="1">
      <alignment horizontal="center" vertical="center"/>
    </xf>
    <xf numFmtId="0" fontId="18" fillId="2" borderId="17" xfId="0" applyFont="1" applyFill="1" applyBorder="1" applyAlignment="1">
      <alignment horizontal="center" vertical="center" wrapText="1"/>
    </xf>
    <xf numFmtId="0" fontId="28" fillId="4" borderId="17" xfId="0" applyFont="1" applyFill="1" applyBorder="1" applyAlignment="1">
      <alignment horizontal="center" vertical="center"/>
    </xf>
    <xf numFmtId="0" fontId="28" fillId="4" borderId="3" xfId="0" applyFont="1" applyFill="1" applyBorder="1" applyAlignment="1">
      <alignment horizontal="center" vertical="center"/>
    </xf>
    <xf numFmtId="0" fontId="28" fillId="4" borderId="18" xfId="0" applyFont="1" applyFill="1" applyBorder="1" applyAlignment="1">
      <alignment horizontal="center" vertical="center"/>
    </xf>
    <xf numFmtId="0" fontId="28" fillId="4" borderId="19" xfId="0" applyFont="1" applyFill="1" applyBorder="1" applyAlignment="1">
      <alignment horizontal="center" vertical="center"/>
    </xf>
    <xf numFmtId="0" fontId="27" fillId="2" borderId="20" xfId="0" applyFont="1" applyFill="1" applyBorder="1" applyAlignment="1">
      <alignment horizontal="center" vertical="center"/>
    </xf>
    <xf numFmtId="0" fontId="18" fillId="2" borderId="20" xfId="0" applyFont="1" applyFill="1" applyBorder="1" applyAlignment="1">
      <alignment horizontal="center" vertical="center"/>
    </xf>
    <xf numFmtId="0" fontId="18" fillId="0" borderId="16" xfId="0" applyFont="1" applyBorder="1" applyAlignment="1">
      <alignment horizontal="center" vertical="center"/>
    </xf>
    <xf numFmtId="0" fontId="23" fillId="0" borderId="21" xfId="0" applyFont="1" applyBorder="1" applyAlignment="1">
      <alignment vertical="center"/>
    </xf>
    <xf numFmtId="0" fontId="25" fillId="0" borderId="21" xfId="0" applyFont="1" applyBorder="1" applyAlignment="1">
      <alignment horizontal="left" vertical="center"/>
    </xf>
    <xf numFmtId="164" fontId="5" fillId="0" borderId="21" xfId="0" applyNumberFormat="1" applyFont="1" applyFill="1" applyBorder="1" applyAlignment="1">
      <alignment horizontal="center" vertical="center"/>
    </xf>
    <xf numFmtId="2" fontId="17" fillId="0" borderId="21" xfId="0" applyNumberFormat="1" applyFont="1" applyBorder="1" applyAlignment="1">
      <alignment horizontal="center" vertical="center"/>
    </xf>
    <xf numFmtId="0" fontId="18" fillId="0" borderId="21" xfId="0" applyFont="1" applyBorder="1" applyAlignment="1">
      <alignment horizontal="center" vertical="center"/>
    </xf>
    <xf numFmtId="0" fontId="7" fillId="3" borderId="1" xfId="0" applyFont="1" applyFill="1" applyBorder="1" applyAlignment="1">
      <alignment vertical="center"/>
    </xf>
    <xf numFmtId="0" fontId="28" fillId="4" borderId="4" xfId="0" applyFont="1" applyFill="1" applyBorder="1" applyAlignment="1">
      <alignment vertical="center"/>
    </xf>
    <xf numFmtId="0" fontId="28" fillId="4" borderId="6" xfId="0" applyFont="1" applyFill="1" applyBorder="1" applyAlignment="1">
      <alignment vertical="center"/>
    </xf>
    <xf numFmtId="0" fontId="5" fillId="0" borderId="0" xfId="0" applyFont="1" applyBorder="1"/>
    <xf numFmtId="164" fontId="7" fillId="0" borderId="12" xfId="0" applyNumberFormat="1" applyFont="1" applyFill="1" applyBorder="1" applyAlignment="1">
      <alignment horizontal="center" vertical="center"/>
    </xf>
    <xf numFmtId="164" fontId="7" fillId="0" borderId="13" xfId="0" applyNumberFormat="1" applyFont="1" applyFill="1" applyBorder="1" applyAlignment="1">
      <alignment horizontal="center" vertical="center"/>
    </xf>
    <xf numFmtId="0" fontId="35" fillId="0" borderId="0" xfId="0" applyFont="1" applyBorder="1" applyAlignment="1">
      <alignment horizontal="center" vertical="center" wrapText="1"/>
    </xf>
    <xf numFmtId="0" fontId="20" fillId="0" borderId="0" xfId="0" applyFont="1" applyBorder="1" applyAlignment="1">
      <alignment vertical="center"/>
    </xf>
    <xf numFmtId="0" fontId="21" fillId="0" borderId="13" xfId="0" applyFont="1" applyBorder="1" applyAlignment="1">
      <alignment horizontal="left" vertical="center"/>
    </xf>
    <xf numFmtId="164" fontId="7" fillId="0" borderId="14" xfId="0" applyNumberFormat="1" applyFont="1" applyBorder="1" applyAlignment="1">
      <alignment horizontal="center" vertical="center"/>
    </xf>
    <xf numFmtId="0" fontId="14" fillId="0" borderId="10" xfId="0" applyFont="1" applyBorder="1" applyAlignment="1">
      <alignment vertical="center"/>
    </xf>
    <xf numFmtId="0" fontId="18" fillId="0" borderId="12" xfId="0" applyFont="1" applyBorder="1" applyAlignment="1">
      <alignment horizontal="center" vertical="center"/>
    </xf>
    <xf numFmtId="0" fontId="13" fillId="0" borderId="15" xfId="0" applyFont="1" applyBorder="1" applyAlignment="1">
      <alignment vertical="center" wrapText="1"/>
    </xf>
    <xf numFmtId="0" fontId="13" fillId="0" borderId="11" xfId="0" applyFont="1" applyBorder="1" applyAlignment="1">
      <alignment vertical="center" wrapText="1"/>
    </xf>
    <xf numFmtId="0" fontId="13" fillId="0" borderId="14" xfId="0" applyFont="1" applyBorder="1" applyAlignment="1">
      <alignment vertical="center" wrapText="1"/>
    </xf>
    <xf numFmtId="0" fontId="20" fillId="0" borderId="9" xfId="0" applyFont="1" applyBorder="1" applyAlignment="1">
      <alignment vertical="center"/>
    </xf>
    <xf numFmtId="2" fontId="17" fillId="0" borderId="9" xfId="0" applyNumberFormat="1" applyFont="1" applyBorder="1" applyAlignment="1">
      <alignment horizontal="center" vertical="center"/>
    </xf>
    <xf numFmtId="0" fontId="18" fillId="0" borderId="9" xfId="0" applyFont="1" applyBorder="1" applyAlignment="1">
      <alignment horizontal="center" vertical="center"/>
    </xf>
    <xf numFmtId="0" fontId="20" fillId="0" borderId="21" xfId="0" applyFont="1" applyBorder="1" applyAlignment="1">
      <alignment vertical="center"/>
    </xf>
    <xf numFmtId="0" fontId="0" fillId="0" borderId="22" xfId="0" applyBorder="1"/>
    <xf numFmtId="164" fontId="7" fillId="0" borderId="21" xfId="0" applyNumberFormat="1" applyFont="1" applyBorder="1" applyAlignment="1">
      <alignment horizontal="center" vertical="center"/>
    </xf>
    <xf numFmtId="0" fontId="6" fillId="5" borderId="17" xfId="0" applyFont="1" applyFill="1" applyBorder="1" applyAlignment="1">
      <alignment horizontal="center" vertical="center"/>
    </xf>
    <xf numFmtId="11" fontId="14" fillId="0" borderId="7" xfId="0" applyNumberFormat="1" applyFont="1" applyBorder="1" applyAlignment="1">
      <alignment vertical="center"/>
    </xf>
    <xf numFmtId="0" fontId="16" fillId="0" borderId="7" xfId="0" applyFont="1" applyBorder="1" applyAlignment="1">
      <alignment horizontal="left" vertical="center"/>
    </xf>
    <xf numFmtId="0" fontId="36" fillId="0" borderId="12" xfId="0" applyFont="1" applyBorder="1" applyAlignment="1">
      <alignment horizontal="left" vertical="center"/>
    </xf>
    <xf numFmtId="0" fontId="12" fillId="6" borderId="2" xfId="0" applyFont="1" applyFill="1" applyBorder="1" applyAlignment="1">
      <alignment horizontal="center" vertical="center"/>
    </xf>
    <xf numFmtId="0" fontId="12" fillId="7" borderId="2" xfId="0" applyFont="1" applyFill="1" applyBorder="1" applyAlignment="1">
      <alignment horizontal="center" vertical="center"/>
    </xf>
    <xf numFmtId="0" fontId="14" fillId="0" borderId="24" xfId="0" applyFont="1" applyBorder="1" applyAlignment="1">
      <alignment vertical="center"/>
    </xf>
    <xf numFmtId="0" fontId="36" fillId="0" borderId="24" xfId="0" applyFont="1" applyBorder="1" applyAlignment="1">
      <alignment horizontal="left" vertical="center"/>
    </xf>
    <xf numFmtId="2" fontId="17" fillId="0" borderId="24" xfId="0" applyNumberFormat="1" applyFont="1" applyBorder="1" applyAlignment="1">
      <alignment horizontal="center" vertical="center"/>
    </xf>
    <xf numFmtId="0" fontId="18" fillId="0" borderId="24" xfId="0" applyFont="1" applyBorder="1" applyAlignment="1">
      <alignment horizontal="center" vertical="center"/>
    </xf>
    <xf numFmtId="0" fontId="20" fillId="0" borderId="24" xfId="0" applyFont="1" applyBorder="1" applyAlignment="1">
      <alignment vertical="center"/>
    </xf>
    <xf numFmtId="0" fontId="37" fillId="0" borderId="24" xfId="0" applyFont="1" applyBorder="1"/>
    <xf numFmtId="164" fontId="0" fillId="0" borderId="7" xfId="0" applyNumberFormat="1" applyBorder="1" applyAlignment="1">
      <alignment horizontal="center"/>
    </xf>
    <xf numFmtId="164" fontId="0" fillId="0" borderId="12" xfId="0" applyNumberFormat="1" applyBorder="1" applyAlignment="1">
      <alignment horizontal="center"/>
    </xf>
    <xf numFmtId="164" fontId="0" fillId="0" borderId="24" xfId="0" applyNumberFormat="1" applyBorder="1" applyAlignment="1">
      <alignment horizontal="center"/>
    </xf>
    <xf numFmtId="164" fontId="0" fillId="0" borderId="10" xfId="0" applyNumberFormat="1" applyBorder="1" applyAlignment="1">
      <alignment horizontal="center"/>
    </xf>
    <xf numFmtId="164" fontId="0" fillId="0" borderId="13" xfId="0" applyNumberFormat="1" applyBorder="1" applyAlignment="1">
      <alignment horizontal="center"/>
    </xf>
    <xf numFmtId="2" fontId="17" fillId="0" borderId="25" xfId="0" applyNumberFormat="1" applyFont="1" applyBorder="1" applyAlignment="1">
      <alignment horizontal="center" vertical="center"/>
    </xf>
    <xf numFmtId="0" fontId="36" fillId="0" borderId="7" xfId="0" applyFont="1" applyBorder="1" applyAlignment="1">
      <alignment horizontal="left" vertical="center"/>
    </xf>
    <xf numFmtId="0" fontId="21" fillId="0" borderId="24" xfId="0" applyFont="1" applyBorder="1"/>
    <xf numFmtId="0" fontId="13" fillId="0" borderId="9" xfId="0" applyFont="1" applyBorder="1" applyAlignment="1">
      <alignment horizontal="center" vertical="center" wrapText="1"/>
    </xf>
    <xf numFmtId="0" fontId="13" fillId="0" borderId="11" xfId="0" applyFont="1" applyBorder="1" applyAlignment="1">
      <alignment horizontal="center" vertical="center" wrapText="1"/>
    </xf>
    <xf numFmtId="0" fontId="13" fillId="0" borderId="14" xfId="0" applyFont="1" applyBorder="1" applyAlignment="1">
      <alignment horizontal="center" vertical="center" wrapText="1"/>
    </xf>
    <xf numFmtId="0" fontId="13" fillId="0" borderId="15" xfId="0" applyFont="1" applyBorder="1" applyAlignment="1">
      <alignment horizontal="center" vertical="center" wrapText="1"/>
    </xf>
    <xf numFmtId="0" fontId="26" fillId="0" borderId="0" xfId="0" applyFont="1" applyBorder="1" applyAlignment="1">
      <alignment horizontal="center" vertical="center"/>
    </xf>
    <xf numFmtId="0" fontId="27" fillId="2" borderId="17" xfId="0" applyFont="1" applyFill="1" applyBorder="1" applyAlignment="1">
      <alignment horizontal="center" vertical="center"/>
    </xf>
    <xf numFmtId="0" fontId="27" fillId="2" borderId="20" xfId="0" applyFont="1" applyFill="1" applyBorder="1" applyAlignment="1">
      <alignment horizontal="center" vertical="center"/>
    </xf>
    <xf numFmtId="0" fontId="18" fillId="2" borderId="17" xfId="0" applyFont="1" applyFill="1" applyBorder="1" applyAlignment="1">
      <alignment horizontal="center" vertical="center" wrapText="1"/>
    </xf>
    <xf numFmtId="0" fontId="18" fillId="2" borderId="20" xfId="0" applyFont="1" applyFill="1" applyBorder="1" applyAlignment="1">
      <alignment horizontal="center" vertical="center"/>
    </xf>
    <xf numFmtId="0" fontId="28" fillId="4" borderId="17" xfId="0" applyFont="1" applyFill="1" applyBorder="1" applyAlignment="1">
      <alignment horizontal="center" vertical="center"/>
    </xf>
    <xf numFmtId="0" fontId="28" fillId="4" borderId="3" xfId="0" applyFont="1" applyFill="1" applyBorder="1" applyAlignment="1">
      <alignment horizontal="center" vertical="center"/>
    </xf>
    <xf numFmtId="0" fontId="28" fillId="4" borderId="18" xfId="0" applyFont="1" applyFill="1" applyBorder="1" applyAlignment="1">
      <alignment horizontal="center" vertical="center"/>
    </xf>
    <xf numFmtId="0" fontId="28" fillId="4" borderId="19" xfId="0" applyFont="1" applyFill="1" applyBorder="1" applyAlignment="1">
      <alignment horizontal="center" vertical="center"/>
    </xf>
    <xf numFmtId="0" fontId="34" fillId="3" borderId="1" xfId="0" quotePrefix="1" applyFont="1" applyFill="1" applyBorder="1" applyAlignment="1">
      <alignment horizontal="center" vertical="center"/>
    </xf>
    <xf numFmtId="0" fontId="8" fillId="4" borderId="2" xfId="0" applyFont="1" applyFill="1" applyBorder="1" applyAlignment="1">
      <alignment horizontal="center" vertical="center"/>
    </xf>
    <xf numFmtId="0" fontId="8" fillId="4" borderId="7" xfId="0" applyFont="1" applyFill="1" applyBorder="1" applyAlignment="1">
      <alignment horizontal="center" vertical="center"/>
    </xf>
    <xf numFmtId="0" fontId="9" fillId="4" borderId="3" xfId="0" applyFont="1" applyFill="1" applyBorder="1" applyAlignment="1">
      <alignment horizontal="center" vertical="center"/>
    </xf>
    <xf numFmtId="0" fontId="9" fillId="4" borderId="8" xfId="0" applyFont="1" applyFill="1" applyBorder="1" applyAlignment="1">
      <alignment horizontal="center" vertical="center"/>
    </xf>
    <xf numFmtId="0" fontId="9" fillId="4" borderId="2" xfId="0" applyFont="1" applyFill="1" applyBorder="1" applyAlignment="1">
      <alignment horizontal="center" vertical="center"/>
    </xf>
    <xf numFmtId="0" fontId="9" fillId="4" borderId="7" xfId="0" applyFont="1" applyFill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3" fillId="3" borderId="0" xfId="0" applyFont="1" applyFill="1" applyBorder="1" applyAlignment="1">
      <alignment horizontal="center"/>
    </xf>
    <xf numFmtId="0" fontId="13" fillId="0" borderId="20" xfId="0" applyFont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/>
    </xf>
    <xf numFmtId="0" fontId="26" fillId="0" borderId="1" xfId="0" applyFont="1" applyBorder="1" applyAlignment="1">
      <alignment horizontal="center" vertical="center"/>
    </xf>
    <xf numFmtId="0" fontId="28" fillId="4" borderId="4" xfId="0" applyFont="1" applyFill="1" applyBorder="1" applyAlignment="1">
      <alignment horizontal="center" vertical="center"/>
    </xf>
    <xf numFmtId="0" fontId="28" fillId="4" borderId="6" xfId="0" applyFont="1" applyFill="1" applyBorder="1" applyAlignment="1">
      <alignment horizontal="center" vertical="center"/>
    </xf>
    <xf numFmtId="0" fontId="39" fillId="0" borderId="9" xfId="0" applyFont="1" applyBorder="1" applyAlignment="1">
      <alignment horizontal="center" vertical="center" wrapText="1"/>
    </xf>
    <xf numFmtId="0" fontId="39" fillId="0" borderId="11" xfId="0" applyFont="1" applyBorder="1" applyAlignment="1">
      <alignment horizontal="center" vertical="center"/>
    </xf>
    <xf numFmtId="0" fontId="39" fillId="0" borderId="14" xfId="0" applyFont="1" applyBorder="1" applyAlignment="1">
      <alignment horizontal="center" vertical="center"/>
    </xf>
    <xf numFmtId="0" fontId="38" fillId="0" borderId="15" xfId="0" applyFont="1" applyBorder="1" applyAlignment="1">
      <alignment horizontal="center" vertical="center" wrapText="1"/>
    </xf>
    <xf numFmtId="0" fontId="38" fillId="0" borderId="11" xfId="0" applyFont="1" applyBorder="1" applyAlignment="1">
      <alignment horizontal="center" vertical="center"/>
    </xf>
    <xf numFmtId="0" fontId="38" fillId="0" borderId="14" xfId="0" applyFont="1" applyBorder="1" applyAlignment="1">
      <alignment horizontal="center" vertical="center"/>
    </xf>
    <xf numFmtId="0" fontId="9" fillId="4" borderId="23" xfId="0" applyFont="1" applyFill="1" applyBorder="1" applyAlignment="1">
      <alignment horizontal="center" vertical="center"/>
    </xf>
    <xf numFmtId="0" fontId="9" fillId="4" borderId="17" xfId="0" applyFont="1" applyFill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</cellXfs>
  <cellStyles count="2">
    <cellStyle name="Normal" xfId="0" builtinId="0"/>
    <cellStyle name="Percent" xfId="1" builtinId="5"/>
  </cellStyles>
  <dxfs count="213">
    <dxf>
      <font>
        <color rgb="FF9C0006"/>
      </font>
      <fill>
        <patternFill>
          <bgColor rgb="FFFFC7CE"/>
        </patternFill>
      </fill>
    </dxf>
    <dxf>
      <fill>
        <patternFill patternType="gray0625"/>
      </fill>
    </dxf>
    <dxf>
      <fill>
        <patternFill patternType="gray0625"/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 patternType="gray0625"/>
      </fill>
    </dxf>
    <dxf>
      <fill>
        <patternFill patternType="gray0625"/>
      </fill>
    </dxf>
    <dxf>
      <fill>
        <patternFill>
          <bgColor rgb="FFFFC7CE"/>
        </patternFill>
      </fill>
    </dxf>
    <dxf>
      <fill>
        <patternFill>
          <bgColor theme="3"/>
        </patternFill>
      </fill>
    </dxf>
    <dxf>
      <font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 patternType="gray125"/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ndense val="0"/>
        <extend val="0"/>
        <color auto="1"/>
      </font>
      <fill>
        <patternFill patternType="gray0625">
          <bgColor indexed="9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ndense val="0"/>
        <extend val="0"/>
        <color auto="1"/>
      </font>
      <fill>
        <patternFill patternType="gray0625">
          <bgColor indexed="9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/>
        <condense val="0"/>
        <extend val="0"/>
      </font>
    </dxf>
    <dxf>
      <font>
        <color rgb="FF9C0006"/>
      </font>
      <fill>
        <patternFill>
          <bgColor rgb="FFFFC7CE"/>
        </patternFill>
      </fill>
    </dxf>
    <dxf>
      <fill>
        <patternFill patternType="gray0625"/>
      </fill>
    </dxf>
    <dxf>
      <fill>
        <patternFill patternType="gray0625"/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 patternType="gray0625"/>
      </fill>
    </dxf>
    <dxf>
      <fill>
        <patternFill patternType="gray0625"/>
      </fill>
    </dxf>
    <dxf>
      <fill>
        <patternFill>
          <bgColor rgb="FFFFC7CE"/>
        </patternFill>
      </fill>
    </dxf>
    <dxf>
      <fill>
        <patternFill>
          <bgColor theme="3"/>
        </patternFill>
      </fill>
    </dxf>
    <dxf>
      <font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 patternType="gray125"/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ndense val="0"/>
        <extend val="0"/>
        <color auto="1"/>
      </font>
      <fill>
        <patternFill patternType="gray0625">
          <bgColor indexed="9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ndense val="0"/>
        <extend val="0"/>
        <color auto="1"/>
      </font>
      <fill>
        <patternFill patternType="gray0625">
          <bgColor indexed="9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/>
        <condense val="0"/>
        <extend val="0"/>
      </font>
    </dxf>
    <dxf>
      <font>
        <color rgb="FF9C0006"/>
      </font>
      <fill>
        <patternFill>
          <bgColor rgb="FFFFC7CE"/>
        </patternFill>
      </fill>
    </dxf>
    <dxf>
      <fill>
        <patternFill patternType="gray0625"/>
      </fill>
    </dxf>
    <dxf>
      <fill>
        <patternFill patternType="gray0625"/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 patternType="gray0625"/>
      </fill>
    </dxf>
    <dxf>
      <fill>
        <patternFill patternType="gray0625"/>
      </fill>
    </dxf>
    <dxf>
      <fill>
        <patternFill>
          <bgColor rgb="FFFFC7CE"/>
        </patternFill>
      </fill>
    </dxf>
    <dxf>
      <fill>
        <patternFill>
          <bgColor theme="3"/>
        </patternFill>
      </fill>
    </dxf>
    <dxf>
      <font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 patternType="gray125"/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ndense val="0"/>
        <extend val="0"/>
        <color auto="1"/>
      </font>
      <fill>
        <patternFill patternType="gray0625">
          <bgColor indexed="9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ndense val="0"/>
        <extend val="0"/>
        <color auto="1"/>
      </font>
      <fill>
        <patternFill patternType="gray0625">
          <bgColor indexed="9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/>
        <condense val="0"/>
        <extend val="0"/>
      </font>
    </dxf>
    <dxf>
      <font>
        <color rgb="FF9C0006"/>
      </font>
      <fill>
        <patternFill>
          <bgColor rgb="FFFFC7CE"/>
        </patternFill>
      </fill>
    </dxf>
    <dxf>
      <fill>
        <patternFill patternType="gray0625"/>
      </fill>
    </dxf>
    <dxf>
      <fill>
        <patternFill patternType="gray0625"/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 patternType="gray0625"/>
      </fill>
    </dxf>
    <dxf>
      <fill>
        <patternFill patternType="gray0625"/>
      </fill>
    </dxf>
    <dxf>
      <fill>
        <patternFill>
          <bgColor rgb="FFFFC7CE"/>
        </patternFill>
      </fill>
    </dxf>
    <dxf>
      <fill>
        <patternFill>
          <bgColor theme="3"/>
        </patternFill>
      </fill>
    </dxf>
    <dxf>
      <font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 patternType="gray125"/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ndense val="0"/>
        <extend val="0"/>
        <color auto="1"/>
      </font>
      <fill>
        <patternFill patternType="gray0625">
          <bgColor indexed="9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ndense val="0"/>
        <extend val="0"/>
        <color auto="1"/>
      </font>
      <fill>
        <patternFill patternType="gray0625">
          <bgColor indexed="9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/>
        <condense val="0"/>
        <extend val="0"/>
      </font>
    </dxf>
    <dxf>
      <font>
        <color rgb="FF9C0006"/>
      </font>
      <fill>
        <patternFill>
          <bgColor rgb="FFFFC7CE"/>
        </patternFill>
      </fill>
    </dxf>
    <dxf>
      <fill>
        <patternFill patternType="gray0625"/>
      </fill>
    </dxf>
    <dxf>
      <fill>
        <patternFill patternType="gray0625"/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 patternType="gray0625"/>
      </fill>
    </dxf>
    <dxf>
      <fill>
        <patternFill patternType="gray0625"/>
      </fill>
    </dxf>
    <dxf>
      <fill>
        <patternFill>
          <bgColor rgb="FFFFC7CE"/>
        </patternFill>
      </fill>
    </dxf>
    <dxf>
      <fill>
        <patternFill>
          <bgColor theme="3"/>
        </patternFill>
      </fill>
    </dxf>
    <dxf>
      <font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 patternType="gray125"/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ndense val="0"/>
        <extend val="0"/>
        <color auto="1"/>
      </font>
      <fill>
        <patternFill patternType="gray0625">
          <bgColor indexed="9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ndense val="0"/>
        <extend val="0"/>
        <color auto="1"/>
      </font>
      <fill>
        <patternFill patternType="gray0625">
          <bgColor indexed="9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/>
        <condense val="0"/>
        <extend val="0"/>
      </font>
    </dxf>
    <dxf>
      <font>
        <b/>
        <i/>
        <condense val="0"/>
        <extend val="0"/>
        <color indexed="12"/>
      </font>
    </dxf>
    <dxf>
      <font>
        <b/>
        <i/>
        <condense val="0"/>
        <extend val="0"/>
        <color indexed="10"/>
      </font>
    </dxf>
    <dxf>
      <font>
        <b/>
        <i/>
        <condense val="0"/>
        <extend val="0"/>
        <color indexed="12"/>
      </font>
    </dxf>
    <dxf>
      <font>
        <b/>
        <i/>
        <condense val="0"/>
        <extend val="0"/>
        <color indexed="10"/>
      </font>
    </dxf>
    <dxf>
      <font>
        <b/>
        <i/>
        <condense val="0"/>
        <extend val="0"/>
        <color indexed="12"/>
      </font>
    </dxf>
    <dxf>
      <font>
        <b/>
        <i/>
        <condense val="0"/>
        <extend val="0"/>
        <color indexed="12"/>
      </font>
    </dxf>
    <dxf>
      <font>
        <b/>
        <i/>
        <condense val="0"/>
        <extend val="0"/>
        <color indexed="10"/>
      </font>
    </dxf>
    <dxf>
      <font>
        <b/>
        <i/>
        <condense val="0"/>
        <extend val="0"/>
        <color indexed="12"/>
      </font>
    </dxf>
    <dxf>
      <font>
        <b/>
        <i/>
        <condense val="0"/>
        <extend val="0"/>
        <color indexed="10"/>
      </font>
    </dxf>
    <dxf>
      <font>
        <b/>
        <i/>
        <condense val="0"/>
        <extend val="0"/>
        <color indexed="12"/>
      </font>
    </dxf>
    <dxf>
      <font>
        <b/>
        <i/>
        <condense val="0"/>
        <extend val="0"/>
        <color indexed="10"/>
      </font>
    </dxf>
    <dxf>
      <font>
        <b/>
        <i/>
        <condense val="0"/>
        <extend val="0"/>
        <color indexed="12"/>
      </font>
    </dxf>
    <dxf>
      <font>
        <b/>
        <i/>
        <condense val="0"/>
        <extend val="0"/>
        <color indexed="12"/>
      </font>
    </dxf>
    <dxf>
      <font>
        <color rgb="FF9C0006"/>
      </font>
      <fill>
        <patternFill>
          <bgColor rgb="FFFFC7CE"/>
        </patternFill>
      </fill>
    </dxf>
    <dxf>
      <fill>
        <patternFill patternType="gray0625"/>
      </fill>
    </dxf>
    <dxf>
      <fill>
        <patternFill patternType="gray0625"/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 patternType="gray0625"/>
      </fill>
    </dxf>
    <dxf>
      <fill>
        <patternFill patternType="gray0625"/>
      </fill>
    </dxf>
    <dxf>
      <fill>
        <patternFill>
          <bgColor rgb="FFFFC7CE"/>
        </patternFill>
      </fill>
    </dxf>
    <dxf>
      <fill>
        <patternFill>
          <bgColor theme="3"/>
        </patternFill>
      </fill>
    </dxf>
    <dxf>
      <font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 patternType="gray125"/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auto="1"/>
      </font>
      <fill>
        <patternFill patternType="gray0625">
          <bgColor indexed="9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ndense val="0"/>
        <extend val="0"/>
        <color auto="1"/>
      </font>
      <fill>
        <patternFill patternType="gray0625">
          <bgColor indexed="9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/>
        <condense val="0"/>
        <extend val="0"/>
      </font>
    </dxf>
    <dxf>
      <font>
        <color rgb="FF9C0006"/>
      </font>
      <fill>
        <patternFill>
          <bgColor rgb="FFFFC7CE"/>
        </patternFill>
      </fill>
    </dxf>
    <dxf>
      <fill>
        <patternFill patternType="gray0625"/>
      </fill>
    </dxf>
    <dxf>
      <fill>
        <patternFill patternType="gray0625"/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 patternType="gray0625"/>
      </fill>
    </dxf>
    <dxf>
      <fill>
        <patternFill patternType="gray0625"/>
      </fill>
    </dxf>
    <dxf>
      <fill>
        <patternFill>
          <bgColor rgb="FFFFC7CE"/>
        </patternFill>
      </fill>
    </dxf>
    <dxf>
      <fill>
        <patternFill>
          <bgColor theme="3"/>
        </patternFill>
      </fill>
    </dxf>
    <dxf>
      <font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 patternType="gray125"/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ndense val="0"/>
        <extend val="0"/>
        <color auto="1"/>
      </font>
      <fill>
        <patternFill patternType="gray0625">
          <bgColor indexed="9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ndense val="0"/>
        <extend val="0"/>
        <color auto="1"/>
      </font>
      <fill>
        <patternFill patternType="gray0625">
          <bgColor indexed="9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/>
        <condense val="0"/>
        <extend val="0"/>
      </font>
    </dxf>
    <dxf>
      <font>
        <b/>
        <i/>
        <condense val="0"/>
        <extend val="0"/>
        <color indexed="12"/>
      </font>
    </dxf>
    <dxf>
      <font>
        <b/>
        <i/>
        <condense val="0"/>
        <extend val="0"/>
        <color indexed="10"/>
      </font>
    </dxf>
    <dxf>
      <font>
        <b/>
        <i/>
        <condense val="0"/>
        <extend val="0"/>
        <color indexed="12"/>
      </font>
    </dxf>
    <dxf>
      <font>
        <b/>
        <i/>
        <condense val="0"/>
        <extend val="0"/>
        <color indexed="12"/>
      </font>
    </dxf>
    <dxf>
      <font>
        <color rgb="FF9C0006"/>
      </font>
      <fill>
        <patternFill>
          <bgColor rgb="FFFFC7CE"/>
        </patternFill>
      </fill>
    </dxf>
    <dxf>
      <fill>
        <patternFill patternType="gray0625"/>
      </fill>
    </dxf>
    <dxf>
      <fill>
        <patternFill patternType="gray0625"/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 patternType="gray0625"/>
      </fill>
    </dxf>
    <dxf>
      <fill>
        <patternFill patternType="gray0625"/>
      </fill>
    </dxf>
    <dxf>
      <fill>
        <patternFill>
          <bgColor rgb="FFFFC7CE"/>
        </patternFill>
      </fill>
    </dxf>
    <dxf>
      <fill>
        <patternFill>
          <bgColor theme="3"/>
        </patternFill>
      </fill>
    </dxf>
    <dxf>
      <font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 patternType="gray125"/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auto="1"/>
      </font>
      <fill>
        <patternFill patternType="gray0625">
          <bgColor indexed="9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ndense val="0"/>
        <extend val="0"/>
        <color auto="1"/>
      </font>
      <fill>
        <patternFill patternType="gray0625">
          <bgColor indexed="9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/>
        <condense val="0"/>
        <extend val="0"/>
      </font>
    </dxf>
    <dxf>
      <font>
        <b/>
        <i/>
        <condense val="0"/>
        <extend val="0"/>
        <color indexed="12"/>
      </font>
    </dxf>
    <dxf>
      <font>
        <b/>
        <i/>
        <condense val="0"/>
        <extend val="0"/>
        <color indexed="10"/>
      </font>
    </dxf>
    <dxf>
      <font>
        <b/>
        <i/>
        <condense val="0"/>
        <extend val="0"/>
        <color indexed="12"/>
      </font>
    </dxf>
    <dxf>
      <font>
        <b/>
        <i/>
        <condense val="0"/>
        <extend val="0"/>
        <color indexed="12"/>
      </font>
    </dxf>
    <dxf>
      <font>
        <color rgb="FF9C0006"/>
      </font>
      <fill>
        <patternFill>
          <bgColor rgb="FFFFC7CE"/>
        </patternFill>
      </fill>
    </dxf>
    <dxf>
      <fill>
        <patternFill patternType="gray0625"/>
      </fill>
    </dxf>
    <dxf>
      <fill>
        <patternFill patternType="gray0625"/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 patternType="gray0625"/>
      </fill>
    </dxf>
    <dxf>
      <fill>
        <patternFill patternType="gray0625"/>
      </fill>
    </dxf>
    <dxf>
      <fill>
        <patternFill>
          <bgColor rgb="FFFFC7CE"/>
        </patternFill>
      </fill>
    </dxf>
    <dxf>
      <fill>
        <patternFill>
          <bgColor theme="3"/>
        </patternFill>
      </fill>
    </dxf>
    <dxf>
      <font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 patternType="gray125"/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auto="1"/>
      </font>
      <fill>
        <patternFill patternType="gray0625">
          <bgColor indexed="9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ndense val="0"/>
        <extend val="0"/>
        <color auto="1"/>
      </font>
      <fill>
        <patternFill patternType="gray0625">
          <bgColor indexed="9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/>
        <condense val="0"/>
        <extend val="0"/>
      </font>
    </dxf>
  </dxfs>
  <tableStyles count="0" defaultTableStyle="TableStyleMedium2" defaultPivotStyle="PivotStyleLight16"/>
  <colors>
    <mruColors>
      <color rgb="FF0033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106136</xdr:colOff>
      <xdr:row>0</xdr:row>
      <xdr:rowOff>19050</xdr:rowOff>
    </xdr:from>
    <xdr:to>
      <xdr:col>1</xdr:col>
      <xdr:colOff>525236</xdr:colOff>
      <xdr:row>1</xdr:row>
      <xdr:rowOff>180975</xdr:rowOff>
    </xdr:to>
    <xdr:sp macro="" textlink="">
      <xdr:nvSpPr>
        <xdr:cNvPr id="2" name="Oval 1"/>
        <xdr:cNvSpPr>
          <a:spLocks noChangeArrowheads="1"/>
        </xdr:cNvSpPr>
      </xdr:nvSpPr>
      <xdr:spPr bwMode="auto">
        <a:xfrm>
          <a:off x="106136" y="19050"/>
          <a:ext cx="1085850" cy="409575"/>
        </a:xfrm>
        <a:prstGeom prst="ellipse">
          <a:avLst/>
        </a:prstGeom>
        <a:solidFill>
          <a:srgbClr val="000000"/>
        </a:solidFill>
        <a:ln w="19050">
          <a:solidFill>
            <a:srgbClr val="000000"/>
          </a:solidFill>
          <a:round/>
          <a:headEnd/>
          <a:tailEnd/>
        </a:ln>
      </xdr:spPr>
      <xdr:txBody>
        <a:bodyPr vertOverflow="clip" wrap="square" lIns="36576" tIns="27432" rIns="0" bIns="0" anchor="t" upright="1"/>
        <a:lstStyle/>
        <a:p>
          <a:pPr algn="l" rtl="1">
            <a:defRPr sz="1000"/>
          </a:pPr>
          <a:r>
            <a:rPr lang="en-US" sz="1400" b="0" i="0" strike="noStrike">
              <a:solidFill>
                <a:srgbClr val="FFFFFF"/>
              </a:solidFill>
              <a:latin typeface="Arial"/>
              <a:cs typeface="Arial"/>
            </a:rPr>
            <a:t>Tuần I</a:t>
          </a:r>
        </a:p>
      </xdr:txBody>
    </xdr:sp>
    <xdr:clientData/>
  </xdr:twoCellAnchor>
  <xdr:twoCellAnchor>
    <xdr:from>
      <xdr:col>6</xdr:col>
      <xdr:colOff>628650</xdr:colOff>
      <xdr:row>54</xdr:row>
      <xdr:rowOff>19050</xdr:rowOff>
    </xdr:from>
    <xdr:to>
      <xdr:col>8</xdr:col>
      <xdr:colOff>628650</xdr:colOff>
      <xdr:row>55</xdr:row>
      <xdr:rowOff>114300</xdr:rowOff>
    </xdr:to>
    <xdr:sp macro="" textlink="">
      <xdr:nvSpPr>
        <xdr:cNvPr id="3" name="Oval 2"/>
        <xdr:cNvSpPr>
          <a:spLocks noChangeArrowheads="1"/>
        </xdr:cNvSpPr>
      </xdr:nvSpPr>
      <xdr:spPr bwMode="auto">
        <a:xfrm>
          <a:off x="4924425" y="10363200"/>
          <a:ext cx="1390650" cy="342900"/>
        </a:xfrm>
        <a:prstGeom prst="ellipse">
          <a:avLst/>
        </a:prstGeom>
        <a:solidFill>
          <a:srgbClr val="000000"/>
        </a:solidFill>
        <a:ln w="19050">
          <a:solidFill>
            <a:srgbClr val="000000"/>
          </a:solidFill>
          <a:round/>
          <a:headEnd/>
          <a:tailEnd/>
        </a:ln>
      </xdr:spPr>
      <xdr:txBody>
        <a:bodyPr vertOverflow="clip" wrap="square" lIns="36576" tIns="32004" rIns="36576" bIns="32004" anchor="ctr" upright="1"/>
        <a:lstStyle/>
        <a:p>
          <a:pPr algn="ctr" rtl="1">
            <a:defRPr sz="1000"/>
          </a:pPr>
          <a:r>
            <a:rPr lang="en-US" sz="1400" b="0" i="1" u="sng" strike="noStrike">
              <a:solidFill>
                <a:srgbClr val="FFFFFF"/>
              </a:solidFill>
              <a:latin typeface="Arial"/>
              <a:cs typeface="Arial"/>
            </a:rPr>
            <a:t>Tháng</a:t>
          </a:r>
          <a:r>
            <a:rPr lang="en-US" sz="1400" b="0" i="1" u="sng" strike="noStrike" baseline="0">
              <a:solidFill>
                <a:srgbClr val="FFFFFF"/>
              </a:solidFill>
              <a:latin typeface="Arial"/>
              <a:cs typeface="Arial"/>
            </a:rPr>
            <a:t>  6</a:t>
          </a:r>
          <a:endParaRPr lang="en-US" sz="1400" b="0" i="1" u="sng" strike="noStrike">
            <a:solidFill>
              <a:srgbClr val="FFFFFF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85725</xdr:colOff>
      <xdr:row>108</xdr:row>
      <xdr:rowOff>28575</xdr:rowOff>
    </xdr:from>
    <xdr:to>
      <xdr:col>1</xdr:col>
      <xdr:colOff>552450</xdr:colOff>
      <xdr:row>109</xdr:row>
      <xdr:rowOff>161925</xdr:rowOff>
    </xdr:to>
    <xdr:sp macro="" textlink="">
      <xdr:nvSpPr>
        <xdr:cNvPr id="4" name="Oval 3"/>
        <xdr:cNvSpPr>
          <a:spLocks noChangeArrowheads="1"/>
        </xdr:cNvSpPr>
      </xdr:nvSpPr>
      <xdr:spPr bwMode="auto">
        <a:xfrm>
          <a:off x="85725" y="20716875"/>
          <a:ext cx="1133475" cy="381000"/>
        </a:xfrm>
        <a:prstGeom prst="ellipse">
          <a:avLst/>
        </a:prstGeom>
        <a:solidFill>
          <a:srgbClr val="000000"/>
        </a:solidFill>
        <a:ln w="19050">
          <a:solidFill>
            <a:srgbClr val="000000"/>
          </a:solidFill>
          <a:round/>
          <a:headEnd/>
          <a:tailEnd/>
        </a:ln>
      </xdr:spPr>
      <xdr:txBody>
        <a:bodyPr vertOverflow="clip" wrap="square" lIns="36576" tIns="27432" rIns="0" bIns="0" anchor="t" upright="1"/>
        <a:lstStyle/>
        <a:p>
          <a:pPr algn="l" rtl="1">
            <a:defRPr sz="1000"/>
          </a:pPr>
          <a:r>
            <a:rPr lang="en-US" sz="1400" b="0" i="0" strike="noStrike">
              <a:solidFill>
                <a:srgbClr val="FFFFFF"/>
              </a:solidFill>
              <a:latin typeface="Arial"/>
              <a:cs typeface="Arial"/>
            </a:rPr>
            <a:t>Tuần 3</a:t>
          </a:r>
        </a:p>
      </xdr:txBody>
    </xdr:sp>
    <xdr:clientData/>
  </xdr:twoCellAnchor>
  <xdr:twoCellAnchor>
    <xdr:from>
      <xdr:col>6</xdr:col>
      <xdr:colOff>504826</xdr:colOff>
      <xdr:row>108</xdr:row>
      <xdr:rowOff>47625</xdr:rowOff>
    </xdr:from>
    <xdr:to>
      <xdr:col>8</xdr:col>
      <xdr:colOff>590550</xdr:colOff>
      <xdr:row>109</xdr:row>
      <xdr:rowOff>171450</xdr:rowOff>
    </xdr:to>
    <xdr:sp macro="" textlink="">
      <xdr:nvSpPr>
        <xdr:cNvPr id="5" name="Oval 4"/>
        <xdr:cNvSpPr>
          <a:spLocks noChangeArrowheads="1"/>
        </xdr:cNvSpPr>
      </xdr:nvSpPr>
      <xdr:spPr bwMode="auto">
        <a:xfrm>
          <a:off x="4800601" y="20735925"/>
          <a:ext cx="1476374" cy="371475"/>
        </a:xfrm>
        <a:prstGeom prst="ellipse">
          <a:avLst/>
        </a:prstGeom>
        <a:solidFill>
          <a:srgbClr val="000000"/>
        </a:solidFill>
        <a:ln w="19050">
          <a:solidFill>
            <a:srgbClr val="000000"/>
          </a:solidFill>
          <a:round/>
          <a:headEnd/>
          <a:tailEnd/>
        </a:ln>
      </xdr:spPr>
      <xdr:txBody>
        <a:bodyPr vertOverflow="clip" wrap="square" lIns="36576" tIns="32004" rIns="36576" bIns="32004" anchor="ctr" upright="1"/>
        <a:lstStyle/>
        <a:p>
          <a:pPr algn="ctr" rtl="1">
            <a:defRPr sz="1000"/>
          </a:pPr>
          <a:r>
            <a:rPr lang="en-US" sz="1400" b="0" i="1" u="sng" strike="noStrike">
              <a:solidFill>
                <a:srgbClr val="FFFFFF"/>
              </a:solidFill>
              <a:latin typeface="Arial"/>
              <a:cs typeface="Arial"/>
            </a:rPr>
            <a:t>THÁNG 6</a:t>
          </a:r>
        </a:p>
      </xdr:txBody>
    </xdr:sp>
    <xdr:clientData/>
  </xdr:twoCellAnchor>
  <xdr:twoCellAnchor>
    <xdr:from>
      <xdr:col>0</xdr:col>
      <xdr:colOff>142875</xdr:colOff>
      <xdr:row>54</xdr:row>
      <xdr:rowOff>28575</xdr:rowOff>
    </xdr:from>
    <xdr:to>
      <xdr:col>2</xdr:col>
      <xdr:colOff>0</xdr:colOff>
      <xdr:row>55</xdr:row>
      <xdr:rowOff>152400</xdr:rowOff>
    </xdr:to>
    <xdr:sp macro="" textlink="">
      <xdr:nvSpPr>
        <xdr:cNvPr id="6" name="Oval 5"/>
        <xdr:cNvSpPr>
          <a:spLocks noChangeArrowheads="1"/>
        </xdr:cNvSpPr>
      </xdr:nvSpPr>
      <xdr:spPr bwMode="auto">
        <a:xfrm>
          <a:off x="142875" y="10372725"/>
          <a:ext cx="1123950" cy="371475"/>
        </a:xfrm>
        <a:prstGeom prst="ellipse">
          <a:avLst/>
        </a:prstGeom>
        <a:solidFill>
          <a:srgbClr val="000000"/>
        </a:solidFill>
        <a:ln w="19050">
          <a:solidFill>
            <a:srgbClr val="000000"/>
          </a:solidFill>
          <a:round/>
          <a:headEnd/>
          <a:tailEnd/>
        </a:ln>
      </xdr:spPr>
      <xdr:txBody>
        <a:bodyPr vertOverflow="clip" wrap="square" lIns="36576" tIns="27432" rIns="0" bIns="0" anchor="t" upright="1"/>
        <a:lstStyle/>
        <a:p>
          <a:pPr algn="l" rtl="1">
            <a:defRPr sz="1000"/>
          </a:pPr>
          <a:r>
            <a:rPr lang="en-US" sz="1400" b="0" i="0" u="sng" strike="noStrike">
              <a:solidFill>
                <a:srgbClr val="FFFFFF"/>
              </a:solidFill>
              <a:latin typeface="Arial"/>
              <a:cs typeface="Arial"/>
            </a:rPr>
            <a:t>Tuần 2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2</a:t>
          </a:r>
        </a:p>
      </xdr:txBody>
    </xdr:sp>
    <xdr:clientData/>
  </xdr:twoCellAnchor>
  <xdr:twoCellAnchor>
    <xdr:from>
      <xdr:col>6</xdr:col>
      <xdr:colOff>495300</xdr:colOff>
      <xdr:row>162</xdr:row>
      <xdr:rowOff>28576</xdr:rowOff>
    </xdr:from>
    <xdr:to>
      <xdr:col>8</xdr:col>
      <xdr:colOff>628649</xdr:colOff>
      <xdr:row>163</xdr:row>
      <xdr:rowOff>171451</xdr:rowOff>
    </xdr:to>
    <xdr:sp macro="" textlink="">
      <xdr:nvSpPr>
        <xdr:cNvPr id="7" name="Oval 6"/>
        <xdr:cNvSpPr>
          <a:spLocks noChangeArrowheads="1"/>
        </xdr:cNvSpPr>
      </xdr:nvSpPr>
      <xdr:spPr bwMode="auto">
        <a:xfrm>
          <a:off x="4791075" y="31061026"/>
          <a:ext cx="1523999" cy="419100"/>
        </a:xfrm>
        <a:prstGeom prst="ellipse">
          <a:avLst/>
        </a:prstGeom>
        <a:solidFill>
          <a:srgbClr val="000000"/>
        </a:solidFill>
        <a:ln w="19050">
          <a:solidFill>
            <a:srgbClr val="000000"/>
          </a:solidFill>
          <a:round/>
          <a:headEnd/>
          <a:tailEnd/>
        </a:ln>
      </xdr:spPr>
      <xdr:txBody>
        <a:bodyPr vertOverflow="clip" wrap="square" lIns="36576" tIns="32004" rIns="36576" bIns="32004" anchor="ctr" upright="1"/>
        <a:lstStyle/>
        <a:p>
          <a:pPr algn="ctr" rtl="1">
            <a:defRPr sz="1000"/>
          </a:pPr>
          <a:r>
            <a:rPr lang="en-US" sz="1400" b="1" i="1" u="sng" strike="noStrike">
              <a:solidFill>
                <a:srgbClr val="FFFFFF"/>
              </a:solidFill>
              <a:latin typeface="Arial"/>
              <a:cs typeface="Arial"/>
            </a:rPr>
            <a:t>THÁNG 6</a:t>
          </a:r>
        </a:p>
      </xdr:txBody>
    </xdr:sp>
    <xdr:clientData/>
  </xdr:twoCellAnchor>
  <xdr:twoCellAnchor>
    <xdr:from>
      <xdr:col>0</xdr:col>
      <xdr:colOff>19050</xdr:colOff>
      <xdr:row>162</xdr:row>
      <xdr:rowOff>19050</xdr:rowOff>
    </xdr:from>
    <xdr:to>
      <xdr:col>1</xdr:col>
      <xdr:colOff>542925</xdr:colOff>
      <xdr:row>163</xdr:row>
      <xdr:rowOff>76200</xdr:rowOff>
    </xdr:to>
    <xdr:sp macro="" textlink="">
      <xdr:nvSpPr>
        <xdr:cNvPr id="8" name="Oval 7"/>
        <xdr:cNvSpPr>
          <a:spLocks noChangeArrowheads="1"/>
        </xdr:cNvSpPr>
      </xdr:nvSpPr>
      <xdr:spPr bwMode="auto">
        <a:xfrm>
          <a:off x="19050" y="31051500"/>
          <a:ext cx="1190625" cy="333375"/>
        </a:xfrm>
        <a:prstGeom prst="ellipse">
          <a:avLst/>
        </a:prstGeom>
        <a:solidFill>
          <a:srgbClr val="000000"/>
        </a:solidFill>
        <a:ln w="19050">
          <a:solidFill>
            <a:srgbClr val="000000"/>
          </a:solidFill>
          <a:round/>
          <a:headEnd/>
          <a:tailEnd/>
        </a:ln>
      </xdr:spPr>
      <xdr:txBody>
        <a:bodyPr vertOverflow="clip" wrap="square" lIns="36576" tIns="27432" rIns="0" bIns="0" anchor="t" upright="1"/>
        <a:lstStyle/>
        <a:p>
          <a:pPr algn="l" rtl="1">
            <a:defRPr sz="1000"/>
          </a:pPr>
          <a:r>
            <a:rPr lang="en-US" sz="1400" b="0" i="0" u="sng" strike="noStrike">
              <a:solidFill>
                <a:srgbClr val="FFFFFF"/>
              </a:solidFill>
              <a:latin typeface="Arial"/>
              <a:cs typeface="Arial"/>
            </a:rPr>
            <a:t>Tuần 4</a:t>
          </a:r>
        </a:p>
      </xdr:txBody>
    </xdr:sp>
    <xdr:clientData/>
  </xdr:twoCellAnchor>
  <xdr:twoCellAnchor>
    <xdr:from>
      <xdr:col>6</xdr:col>
      <xdr:colOff>647700</xdr:colOff>
      <xdr:row>0</xdr:row>
      <xdr:rowOff>38100</xdr:rowOff>
    </xdr:from>
    <xdr:to>
      <xdr:col>8</xdr:col>
      <xdr:colOff>571500</xdr:colOff>
      <xdr:row>1</xdr:row>
      <xdr:rowOff>133350</xdr:rowOff>
    </xdr:to>
    <xdr:sp macro="" textlink="">
      <xdr:nvSpPr>
        <xdr:cNvPr id="9" name="Oval 8"/>
        <xdr:cNvSpPr>
          <a:spLocks noChangeArrowheads="1"/>
        </xdr:cNvSpPr>
      </xdr:nvSpPr>
      <xdr:spPr bwMode="auto">
        <a:xfrm>
          <a:off x="4943475" y="38100"/>
          <a:ext cx="1314450" cy="342900"/>
        </a:xfrm>
        <a:prstGeom prst="ellipse">
          <a:avLst/>
        </a:prstGeom>
        <a:solidFill>
          <a:srgbClr val="000000"/>
        </a:solidFill>
        <a:ln w="19050">
          <a:solidFill>
            <a:srgbClr val="000000"/>
          </a:solidFill>
          <a:round/>
          <a:headEnd/>
          <a:tailEnd/>
        </a:ln>
      </xdr:spPr>
      <xdr:txBody>
        <a:bodyPr vertOverflow="clip" wrap="square" lIns="36576" tIns="32004" rIns="36576" bIns="32004" anchor="ctr" upright="1"/>
        <a:lstStyle/>
        <a:p>
          <a:pPr algn="ctr" rtl="1">
            <a:defRPr sz="1000"/>
          </a:pPr>
          <a:r>
            <a:rPr lang="en-US" sz="1400" b="0" i="1" u="sng" strike="noStrike">
              <a:solidFill>
                <a:srgbClr val="FFFFFF"/>
              </a:solidFill>
              <a:latin typeface="Arial"/>
              <a:cs typeface="Arial"/>
            </a:rPr>
            <a:t>Tháng</a:t>
          </a:r>
          <a:r>
            <a:rPr lang="en-US" sz="1400" b="0" i="1" u="sng" strike="noStrike" baseline="0">
              <a:solidFill>
                <a:srgbClr val="FFFFFF"/>
              </a:solidFill>
              <a:latin typeface="Arial"/>
              <a:cs typeface="Arial"/>
            </a:rPr>
            <a:t>  9</a:t>
          </a:r>
          <a:endParaRPr lang="en-US" sz="1400" b="0" i="1" u="sng" strike="noStrike">
            <a:solidFill>
              <a:srgbClr val="FFFFFF"/>
            </a:solidFill>
            <a:latin typeface="Arial"/>
            <a:cs typeface="Arial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106136</xdr:colOff>
      <xdr:row>0</xdr:row>
      <xdr:rowOff>19050</xdr:rowOff>
    </xdr:from>
    <xdr:to>
      <xdr:col>1</xdr:col>
      <xdr:colOff>525236</xdr:colOff>
      <xdr:row>1</xdr:row>
      <xdr:rowOff>180975</xdr:rowOff>
    </xdr:to>
    <xdr:sp macro="" textlink="">
      <xdr:nvSpPr>
        <xdr:cNvPr id="3" name="Oval 2"/>
        <xdr:cNvSpPr>
          <a:spLocks noChangeArrowheads="1"/>
        </xdr:cNvSpPr>
      </xdr:nvSpPr>
      <xdr:spPr bwMode="auto">
        <a:xfrm>
          <a:off x="106136" y="19050"/>
          <a:ext cx="1085850" cy="409575"/>
        </a:xfrm>
        <a:prstGeom prst="ellipse">
          <a:avLst/>
        </a:prstGeom>
        <a:solidFill>
          <a:srgbClr val="000000"/>
        </a:solidFill>
        <a:ln w="19050">
          <a:solidFill>
            <a:srgbClr val="000000"/>
          </a:solidFill>
          <a:round/>
          <a:headEnd/>
          <a:tailEnd/>
        </a:ln>
      </xdr:spPr>
      <xdr:txBody>
        <a:bodyPr vertOverflow="clip" wrap="square" lIns="36576" tIns="27432" rIns="0" bIns="0" anchor="t" upright="1"/>
        <a:lstStyle/>
        <a:p>
          <a:pPr algn="l" rtl="1">
            <a:defRPr sz="1000"/>
          </a:pPr>
          <a:r>
            <a:rPr lang="en-US" sz="1400" b="0" i="0" strike="noStrike">
              <a:solidFill>
                <a:srgbClr val="FFFFFF"/>
              </a:solidFill>
              <a:latin typeface="Arial"/>
              <a:cs typeface="Arial"/>
            </a:rPr>
            <a:t>Tuần I</a:t>
          </a:r>
        </a:p>
      </xdr:txBody>
    </xdr:sp>
    <xdr:clientData/>
  </xdr:twoCellAnchor>
  <xdr:twoCellAnchor>
    <xdr:from>
      <xdr:col>6</xdr:col>
      <xdr:colOff>647700</xdr:colOff>
      <xdr:row>0</xdr:row>
      <xdr:rowOff>38100</xdr:rowOff>
    </xdr:from>
    <xdr:to>
      <xdr:col>8</xdr:col>
      <xdr:colOff>571500</xdr:colOff>
      <xdr:row>1</xdr:row>
      <xdr:rowOff>133350</xdr:rowOff>
    </xdr:to>
    <xdr:sp macro="" textlink="">
      <xdr:nvSpPr>
        <xdr:cNvPr id="4" name="Oval 3"/>
        <xdr:cNvSpPr>
          <a:spLocks noChangeArrowheads="1"/>
        </xdr:cNvSpPr>
      </xdr:nvSpPr>
      <xdr:spPr bwMode="auto">
        <a:xfrm>
          <a:off x="5095875" y="38100"/>
          <a:ext cx="1314450" cy="342900"/>
        </a:xfrm>
        <a:prstGeom prst="ellipse">
          <a:avLst/>
        </a:prstGeom>
        <a:solidFill>
          <a:srgbClr val="000000"/>
        </a:solidFill>
        <a:ln w="19050">
          <a:solidFill>
            <a:srgbClr val="000000"/>
          </a:solidFill>
          <a:round/>
          <a:headEnd/>
          <a:tailEnd/>
        </a:ln>
      </xdr:spPr>
      <xdr:txBody>
        <a:bodyPr vertOverflow="clip" wrap="square" lIns="36576" tIns="32004" rIns="36576" bIns="32004" anchor="ctr" upright="1"/>
        <a:lstStyle/>
        <a:p>
          <a:pPr algn="ctr" rtl="1">
            <a:defRPr sz="1000"/>
          </a:pPr>
          <a:r>
            <a:rPr lang="en-US" sz="1400" b="0" i="1" u="sng" strike="noStrike">
              <a:solidFill>
                <a:srgbClr val="FFFFFF"/>
              </a:solidFill>
              <a:latin typeface="Arial"/>
              <a:cs typeface="Arial"/>
            </a:rPr>
            <a:t>Tháng</a:t>
          </a:r>
          <a:r>
            <a:rPr lang="en-US" sz="1400" b="0" i="1" u="sng" strike="noStrike" baseline="0">
              <a:solidFill>
                <a:srgbClr val="FFFFFF"/>
              </a:solidFill>
              <a:latin typeface="Arial"/>
              <a:cs typeface="Arial"/>
            </a:rPr>
            <a:t>  9</a:t>
          </a:r>
          <a:endParaRPr lang="en-US" sz="1400" b="0" i="1" u="sng" strike="noStrike">
            <a:solidFill>
              <a:srgbClr val="FFFFFF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106136</xdr:colOff>
      <xdr:row>55</xdr:row>
      <xdr:rowOff>19050</xdr:rowOff>
    </xdr:from>
    <xdr:to>
      <xdr:col>1</xdr:col>
      <xdr:colOff>525236</xdr:colOff>
      <xdr:row>56</xdr:row>
      <xdr:rowOff>180975</xdr:rowOff>
    </xdr:to>
    <xdr:sp macro="" textlink="">
      <xdr:nvSpPr>
        <xdr:cNvPr id="7" name="Oval 6"/>
        <xdr:cNvSpPr>
          <a:spLocks noChangeArrowheads="1"/>
        </xdr:cNvSpPr>
      </xdr:nvSpPr>
      <xdr:spPr bwMode="auto">
        <a:xfrm>
          <a:off x="106136" y="19050"/>
          <a:ext cx="1076325" cy="409575"/>
        </a:xfrm>
        <a:prstGeom prst="ellipse">
          <a:avLst/>
        </a:prstGeom>
        <a:solidFill>
          <a:srgbClr val="000000"/>
        </a:solidFill>
        <a:ln w="19050">
          <a:solidFill>
            <a:srgbClr val="000000"/>
          </a:solidFill>
          <a:round/>
          <a:headEnd/>
          <a:tailEnd/>
        </a:ln>
      </xdr:spPr>
      <xdr:txBody>
        <a:bodyPr vertOverflow="clip" wrap="square" lIns="36576" tIns="27432" rIns="0" bIns="0" anchor="t" upright="1"/>
        <a:lstStyle/>
        <a:p>
          <a:pPr algn="l" rtl="1">
            <a:defRPr sz="1000"/>
          </a:pPr>
          <a:r>
            <a:rPr lang="en-US" sz="1400" b="0" i="0" strike="noStrike">
              <a:solidFill>
                <a:srgbClr val="FFFFFF"/>
              </a:solidFill>
              <a:latin typeface="Arial"/>
              <a:cs typeface="Arial"/>
            </a:rPr>
            <a:t>Tuần II</a:t>
          </a:r>
        </a:p>
      </xdr:txBody>
    </xdr:sp>
    <xdr:clientData/>
  </xdr:twoCellAnchor>
  <xdr:twoCellAnchor>
    <xdr:from>
      <xdr:col>6</xdr:col>
      <xdr:colOff>647700</xdr:colOff>
      <xdr:row>55</xdr:row>
      <xdr:rowOff>38100</xdr:rowOff>
    </xdr:from>
    <xdr:to>
      <xdr:col>8</xdr:col>
      <xdr:colOff>571500</xdr:colOff>
      <xdr:row>56</xdr:row>
      <xdr:rowOff>133350</xdr:rowOff>
    </xdr:to>
    <xdr:sp macro="" textlink="">
      <xdr:nvSpPr>
        <xdr:cNvPr id="8" name="Oval 7"/>
        <xdr:cNvSpPr>
          <a:spLocks noChangeArrowheads="1"/>
        </xdr:cNvSpPr>
      </xdr:nvSpPr>
      <xdr:spPr bwMode="auto">
        <a:xfrm>
          <a:off x="4791075" y="38100"/>
          <a:ext cx="1295400" cy="342900"/>
        </a:xfrm>
        <a:prstGeom prst="ellipse">
          <a:avLst/>
        </a:prstGeom>
        <a:solidFill>
          <a:srgbClr val="000000"/>
        </a:solidFill>
        <a:ln w="19050">
          <a:solidFill>
            <a:srgbClr val="000000"/>
          </a:solidFill>
          <a:round/>
          <a:headEnd/>
          <a:tailEnd/>
        </a:ln>
      </xdr:spPr>
      <xdr:txBody>
        <a:bodyPr vertOverflow="clip" wrap="square" lIns="36576" tIns="32004" rIns="36576" bIns="32004" anchor="ctr" upright="1"/>
        <a:lstStyle/>
        <a:p>
          <a:pPr algn="ctr" rtl="1">
            <a:defRPr sz="1000"/>
          </a:pPr>
          <a:r>
            <a:rPr lang="en-US" sz="1400" b="0" i="1" u="sng" strike="noStrike">
              <a:solidFill>
                <a:srgbClr val="FFFFFF"/>
              </a:solidFill>
              <a:latin typeface="Arial"/>
              <a:cs typeface="Arial"/>
            </a:rPr>
            <a:t>Tháng</a:t>
          </a:r>
          <a:r>
            <a:rPr lang="en-US" sz="1400" b="0" i="1" u="sng" strike="noStrike" baseline="0">
              <a:solidFill>
                <a:srgbClr val="FFFFFF"/>
              </a:solidFill>
              <a:latin typeface="Arial"/>
              <a:cs typeface="Arial"/>
            </a:rPr>
            <a:t>  9</a:t>
          </a:r>
          <a:endParaRPr lang="en-US" sz="1400" b="0" i="1" u="sng" strike="noStrike">
            <a:solidFill>
              <a:srgbClr val="FFFFFF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106136</xdr:colOff>
      <xdr:row>111</xdr:row>
      <xdr:rowOff>19050</xdr:rowOff>
    </xdr:from>
    <xdr:to>
      <xdr:col>1</xdr:col>
      <xdr:colOff>525236</xdr:colOff>
      <xdr:row>112</xdr:row>
      <xdr:rowOff>180975</xdr:rowOff>
    </xdr:to>
    <xdr:sp macro="" textlink="">
      <xdr:nvSpPr>
        <xdr:cNvPr id="6" name="Oval 5"/>
        <xdr:cNvSpPr>
          <a:spLocks noChangeArrowheads="1"/>
        </xdr:cNvSpPr>
      </xdr:nvSpPr>
      <xdr:spPr bwMode="auto">
        <a:xfrm>
          <a:off x="106136" y="10610850"/>
          <a:ext cx="1104900" cy="409575"/>
        </a:xfrm>
        <a:prstGeom prst="ellipse">
          <a:avLst/>
        </a:prstGeom>
        <a:solidFill>
          <a:srgbClr val="000000"/>
        </a:solidFill>
        <a:ln w="19050">
          <a:solidFill>
            <a:srgbClr val="000000"/>
          </a:solidFill>
          <a:round/>
          <a:headEnd/>
          <a:tailEnd/>
        </a:ln>
      </xdr:spPr>
      <xdr:txBody>
        <a:bodyPr vertOverflow="clip" wrap="square" lIns="36576" tIns="27432" rIns="0" bIns="0" anchor="t" upright="1"/>
        <a:lstStyle/>
        <a:p>
          <a:pPr algn="l" rtl="1">
            <a:defRPr sz="1000"/>
          </a:pPr>
          <a:r>
            <a:rPr lang="en-US" sz="1400" b="0" i="0" strike="noStrike">
              <a:solidFill>
                <a:srgbClr val="FFFFFF"/>
              </a:solidFill>
              <a:latin typeface="Arial"/>
              <a:cs typeface="Arial"/>
            </a:rPr>
            <a:t>Tuần III</a:t>
          </a:r>
        </a:p>
      </xdr:txBody>
    </xdr:sp>
    <xdr:clientData/>
  </xdr:twoCellAnchor>
  <xdr:twoCellAnchor>
    <xdr:from>
      <xdr:col>6</xdr:col>
      <xdr:colOff>647700</xdr:colOff>
      <xdr:row>111</xdr:row>
      <xdr:rowOff>38100</xdr:rowOff>
    </xdr:from>
    <xdr:to>
      <xdr:col>8</xdr:col>
      <xdr:colOff>571500</xdr:colOff>
      <xdr:row>112</xdr:row>
      <xdr:rowOff>133350</xdr:rowOff>
    </xdr:to>
    <xdr:sp macro="" textlink="">
      <xdr:nvSpPr>
        <xdr:cNvPr id="9" name="Oval 8"/>
        <xdr:cNvSpPr>
          <a:spLocks noChangeArrowheads="1"/>
        </xdr:cNvSpPr>
      </xdr:nvSpPr>
      <xdr:spPr bwMode="auto">
        <a:xfrm>
          <a:off x="5476875" y="10629900"/>
          <a:ext cx="1295400" cy="342900"/>
        </a:xfrm>
        <a:prstGeom prst="ellipse">
          <a:avLst/>
        </a:prstGeom>
        <a:solidFill>
          <a:srgbClr val="000000"/>
        </a:solidFill>
        <a:ln w="19050">
          <a:solidFill>
            <a:srgbClr val="000000"/>
          </a:solidFill>
          <a:round/>
          <a:headEnd/>
          <a:tailEnd/>
        </a:ln>
      </xdr:spPr>
      <xdr:txBody>
        <a:bodyPr vertOverflow="clip" wrap="square" lIns="36576" tIns="32004" rIns="36576" bIns="32004" anchor="ctr" upright="1"/>
        <a:lstStyle/>
        <a:p>
          <a:pPr algn="ctr" rtl="1">
            <a:defRPr sz="1000"/>
          </a:pPr>
          <a:r>
            <a:rPr lang="en-US" sz="1400" b="0" i="1" u="sng" strike="noStrike">
              <a:solidFill>
                <a:srgbClr val="FFFFFF"/>
              </a:solidFill>
              <a:latin typeface="Arial"/>
              <a:cs typeface="Arial"/>
            </a:rPr>
            <a:t>Tháng</a:t>
          </a:r>
          <a:r>
            <a:rPr lang="en-US" sz="1400" b="0" i="1" u="sng" strike="noStrike" baseline="0">
              <a:solidFill>
                <a:srgbClr val="FFFFFF"/>
              </a:solidFill>
              <a:latin typeface="Arial"/>
              <a:cs typeface="Arial"/>
            </a:rPr>
            <a:t>  9</a:t>
          </a:r>
          <a:endParaRPr lang="en-US" sz="1400" b="0" i="1" u="sng" strike="noStrike">
            <a:solidFill>
              <a:srgbClr val="FFFFFF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106136</xdr:colOff>
      <xdr:row>167</xdr:row>
      <xdr:rowOff>19050</xdr:rowOff>
    </xdr:from>
    <xdr:to>
      <xdr:col>1</xdr:col>
      <xdr:colOff>525236</xdr:colOff>
      <xdr:row>168</xdr:row>
      <xdr:rowOff>180975</xdr:rowOff>
    </xdr:to>
    <xdr:sp macro="" textlink="">
      <xdr:nvSpPr>
        <xdr:cNvPr id="10" name="Oval 9"/>
        <xdr:cNvSpPr>
          <a:spLocks noChangeArrowheads="1"/>
        </xdr:cNvSpPr>
      </xdr:nvSpPr>
      <xdr:spPr bwMode="auto">
        <a:xfrm>
          <a:off x="106136" y="21402675"/>
          <a:ext cx="1104900" cy="409575"/>
        </a:xfrm>
        <a:prstGeom prst="ellipse">
          <a:avLst/>
        </a:prstGeom>
        <a:solidFill>
          <a:srgbClr val="000000"/>
        </a:solidFill>
        <a:ln w="19050">
          <a:solidFill>
            <a:srgbClr val="000000"/>
          </a:solidFill>
          <a:round/>
          <a:headEnd/>
          <a:tailEnd/>
        </a:ln>
      </xdr:spPr>
      <xdr:txBody>
        <a:bodyPr vertOverflow="clip" wrap="square" lIns="36576" tIns="27432" rIns="0" bIns="0" anchor="t" upright="1"/>
        <a:lstStyle/>
        <a:p>
          <a:pPr algn="l" rtl="1">
            <a:defRPr sz="1000"/>
          </a:pPr>
          <a:r>
            <a:rPr lang="en-US" sz="1400" b="0" i="0" strike="noStrike">
              <a:solidFill>
                <a:srgbClr val="FFFFFF"/>
              </a:solidFill>
              <a:latin typeface="Arial"/>
              <a:cs typeface="Arial"/>
            </a:rPr>
            <a:t>Tuần IV</a:t>
          </a:r>
        </a:p>
      </xdr:txBody>
    </xdr:sp>
    <xdr:clientData/>
  </xdr:twoCellAnchor>
  <xdr:twoCellAnchor>
    <xdr:from>
      <xdr:col>6</xdr:col>
      <xdr:colOff>647700</xdr:colOff>
      <xdr:row>167</xdr:row>
      <xdr:rowOff>38100</xdr:rowOff>
    </xdr:from>
    <xdr:to>
      <xdr:col>8</xdr:col>
      <xdr:colOff>571500</xdr:colOff>
      <xdr:row>168</xdr:row>
      <xdr:rowOff>133350</xdr:rowOff>
    </xdr:to>
    <xdr:sp macro="" textlink="">
      <xdr:nvSpPr>
        <xdr:cNvPr id="11" name="Oval 10"/>
        <xdr:cNvSpPr>
          <a:spLocks noChangeArrowheads="1"/>
        </xdr:cNvSpPr>
      </xdr:nvSpPr>
      <xdr:spPr bwMode="auto">
        <a:xfrm>
          <a:off x="5476875" y="21421725"/>
          <a:ext cx="1295400" cy="342900"/>
        </a:xfrm>
        <a:prstGeom prst="ellipse">
          <a:avLst/>
        </a:prstGeom>
        <a:solidFill>
          <a:srgbClr val="000000"/>
        </a:solidFill>
        <a:ln w="19050">
          <a:solidFill>
            <a:srgbClr val="000000"/>
          </a:solidFill>
          <a:round/>
          <a:headEnd/>
          <a:tailEnd/>
        </a:ln>
      </xdr:spPr>
      <xdr:txBody>
        <a:bodyPr vertOverflow="clip" wrap="square" lIns="36576" tIns="32004" rIns="36576" bIns="32004" anchor="ctr" upright="1"/>
        <a:lstStyle/>
        <a:p>
          <a:pPr algn="ctr" rtl="1">
            <a:defRPr sz="1000"/>
          </a:pPr>
          <a:r>
            <a:rPr lang="en-US" sz="1400" b="0" i="1" u="sng" strike="noStrike">
              <a:solidFill>
                <a:srgbClr val="FFFFFF"/>
              </a:solidFill>
              <a:latin typeface="Arial"/>
              <a:cs typeface="Arial"/>
            </a:rPr>
            <a:t>Tháng</a:t>
          </a:r>
          <a:r>
            <a:rPr lang="en-US" sz="1400" b="0" i="1" u="sng" strike="noStrike" baseline="0">
              <a:solidFill>
                <a:srgbClr val="FFFFFF"/>
              </a:solidFill>
              <a:latin typeface="Arial"/>
              <a:cs typeface="Arial"/>
            </a:rPr>
            <a:t>  9</a:t>
          </a:r>
          <a:endParaRPr lang="en-US" sz="1400" b="0" i="1" u="sng" strike="noStrike">
            <a:solidFill>
              <a:srgbClr val="FFFFFF"/>
            </a:solidFill>
            <a:latin typeface="Arial"/>
            <a:cs typeface="Arial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048576"/>
  <sheetViews>
    <sheetView topLeftCell="A37" workbookViewId="0">
      <selection activeCell="G5" sqref="G5:I54"/>
    </sheetView>
  </sheetViews>
  <sheetFormatPr defaultRowHeight="15.75" x14ac:dyDescent="0.25"/>
  <cols>
    <col min="1" max="1" width="8.75" customWidth="1"/>
    <col min="2" max="2" width="7.875" customWidth="1"/>
    <col min="3" max="3" width="15" customWidth="1"/>
    <col min="6" max="6" width="8.75" customWidth="1"/>
    <col min="7" max="7" width="9.75" customWidth="1"/>
    <col min="8" max="9" width="8.5" customWidth="1"/>
    <col min="11" max="11" width="7.25" bestFit="1" customWidth="1"/>
    <col min="13" max="13" width="7.125" customWidth="1"/>
    <col min="16" max="16" width="7" customWidth="1"/>
    <col min="17" max="17" width="6.5" customWidth="1"/>
    <col min="18" max="18" width="6.875" customWidth="1"/>
  </cols>
  <sheetData>
    <row r="1" spans="1:19" ht="19.5" x14ac:dyDescent="0.25">
      <c r="A1" s="1"/>
      <c r="B1" s="1"/>
      <c r="C1" s="157" t="s">
        <v>0</v>
      </c>
      <c r="D1" s="157"/>
      <c r="E1" s="157"/>
      <c r="F1" s="157"/>
      <c r="G1" s="1"/>
      <c r="H1" s="2"/>
      <c r="I1" s="3"/>
      <c r="J1" s="3"/>
      <c r="K1" s="3"/>
      <c r="L1" s="3"/>
      <c r="M1" s="3"/>
      <c r="N1" s="3"/>
      <c r="O1" s="3"/>
      <c r="P1" s="3"/>
      <c r="Q1" s="3"/>
      <c r="R1" s="3"/>
      <c r="S1" s="3"/>
    </row>
    <row r="2" spans="1:19" ht="18" x14ac:dyDescent="0.25">
      <c r="A2" s="4"/>
      <c r="B2" s="4"/>
      <c r="C2" s="159" t="s">
        <v>135</v>
      </c>
      <c r="D2" s="159"/>
      <c r="E2" s="159"/>
      <c r="F2" s="159"/>
      <c r="G2" s="159"/>
      <c r="H2" s="2"/>
      <c r="I2" s="3"/>
      <c r="J2" s="3"/>
      <c r="K2" s="3"/>
      <c r="L2" s="3"/>
      <c r="M2" s="3"/>
      <c r="N2" s="3"/>
      <c r="O2" s="3"/>
      <c r="P2" s="3"/>
      <c r="Q2" s="3"/>
      <c r="R2" s="3"/>
      <c r="S2" s="3"/>
    </row>
    <row r="3" spans="1:19" x14ac:dyDescent="0.25">
      <c r="A3" s="145" t="s">
        <v>1</v>
      </c>
      <c r="B3" s="147" t="s">
        <v>2</v>
      </c>
      <c r="C3" s="149" t="s">
        <v>3</v>
      </c>
      <c r="D3" s="151" t="s">
        <v>4</v>
      </c>
      <c r="E3" s="152"/>
      <c r="F3" s="153"/>
      <c r="G3" s="154" t="s">
        <v>5</v>
      </c>
      <c r="H3" s="156" t="s">
        <v>6</v>
      </c>
      <c r="I3" s="156"/>
      <c r="J3" s="3"/>
      <c r="K3" s="3"/>
      <c r="L3" s="3"/>
      <c r="M3" s="3"/>
      <c r="N3" s="3"/>
      <c r="O3" s="3"/>
      <c r="P3" s="3"/>
      <c r="Q3" s="3"/>
      <c r="R3" s="3"/>
      <c r="S3" s="3"/>
    </row>
    <row r="4" spans="1:19" x14ac:dyDescent="0.25">
      <c r="A4" s="146"/>
      <c r="B4" s="148"/>
      <c r="C4" s="150"/>
      <c r="D4" s="5" t="s">
        <v>7</v>
      </c>
      <c r="E4" s="5" t="s">
        <v>8</v>
      </c>
      <c r="F4" s="5" t="s">
        <v>9</v>
      </c>
      <c r="G4" s="155"/>
      <c r="H4" s="6" t="s">
        <v>10</v>
      </c>
      <c r="I4" s="7" t="s">
        <v>11</v>
      </c>
      <c r="J4" s="3"/>
      <c r="K4" s="3"/>
      <c r="L4" s="3"/>
      <c r="M4" s="3"/>
      <c r="N4" s="3"/>
      <c r="O4" s="3"/>
      <c r="P4" s="3"/>
      <c r="Q4" s="3"/>
      <c r="R4" s="3"/>
      <c r="S4" s="3"/>
    </row>
    <row r="5" spans="1:19" ht="17.25" x14ac:dyDescent="0.25">
      <c r="A5" s="131" t="s">
        <v>12</v>
      </c>
      <c r="B5" s="8" t="s">
        <v>13</v>
      </c>
      <c r="C5" s="9" t="s">
        <v>165</v>
      </c>
      <c r="D5" s="10"/>
      <c r="E5" s="10"/>
      <c r="F5" s="10"/>
      <c r="G5" s="11" t="e">
        <f t="shared" ref="G5:G54" si="0" xml:space="preserve"> ROUND(AVERAGE(D5:F5),2)</f>
        <v>#DIV/0!</v>
      </c>
      <c r="H5" s="12" t="e">
        <f>RANK(G5,$G$5:$G$19)</f>
        <v>#DIV/0!</v>
      </c>
      <c r="I5" s="12" t="e">
        <f>RANK(G5,$G$5:$G$54)</f>
        <v>#DIV/0!</v>
      </c>
      <c r="J5" s="3"/>
      <c r="K5" s="3"/>
      <c r="L5" s="3"/>
      <c r="M5" s="3"/>
      <c r="N5" s="3"/>
      <c r="O5" s="3"/>
      <c r="P5" s="3"/>
      <c r="Q5" s="3"/>
      <c r="R5" s="3"/>
      <c r="S5" s="3"/>
    </row>
    <row r="6" spans="1:19" ht="17.25" x14ac:dyDescent="0.25">
      <c r="A6" s="132"/>
      <c r="B6" s="13" t="s">
        <v>15</v>
      </c>
      <c r="C6" s="14" t="s">
        <v>166</v>
      </c>
      <c r="D6" s="10"/>
      <c r="E6" s="10"/>
      <c r="F6" s="10"/>
      <c r="G6" s="11" t="e">
        <f t="shared" si="0"/>
        <v>#DIV/0!</v>
      </c>
      <c r="H6" s="12" t="e">
        <f t="shared" ref="H6:H19" si="1">RANK(G6,$G$5:$G$19)</f>
        <v>#DIV/0!</v>
      </c>
      <c r="I6" s="12" t="e">
        <f t="shared" ref="I6:I54" si="2">RANK(G6,$G$5:$G$54)</f>
        <v>#DIV/0!</v>
      </c>
      <c r="J6" s="3"/>
      <c r="K6" s="3"/>
      <c r="L6" s="3"/>
      <c r="M6" s="3"/>
      <c r="N6" s="3"/>
      <c r="O6" s="3"/>
      <c r="P6" s="3"/>
      <c r="Q6" s="3"/>
      <c r="R6" s="3"/>
      <c r="S6" s="3"/>
    </row>
    <row r="7" spans="1:19" ht="17.25" x14ac:dyDescent="0.25">
      <c r="A7" s="132"/>
      <c r="B7" s="13" t="s">
        <v>17</v>
      </c>
      <c r="C7" s="14" t="s">
        <v>167</v>
      </c>
      <c r="D7" s="10"/>
      <c r="E7" s="10"/>
      <c r="F7" s="10"/>
      <c r="G7" s="11" t="e">
        <f t="shared" si="0"/>
        <v>#DIV/0!</v>
      </c>
      <c r="H7" s="12" t="e">
        <f t="shared" si="1"/>
        <v>#DIV/0!</v>
      </c>
      <c r="I7" s="12" t="e">
        <f t="shared" si="2"/>
        <v>#DIV/0!</v>
      </c>
      <c r="J7" s="3"/>
      <c r="K7" s="3"/>
      <c r="L7" s="3"/>
      <c r="M7" s="3"/>
      <c r="N7" s="3"/>
      <c r="O7" s="3"/>
      <c r="P7" s="3"/>
      <c r="Q7" s="3"/>
      <c r="R7" s="3"/>
      <c r="S7" s="3"/>
    </row>
    <row r="8" spans="1:19" ht="17.25" x14ac:dyDescent="0.25">
      <c r="A8" s="132"/>
      <c r="B8" s="13" t="s">
        <v>19</v>
      </c>
      <c r="C8" s="14" t="s">
        <v>168</v>
      </c>
      <c r="D8" s="10"/>
      <c r="E8" s="10"/>
      <c r="F8" s="10"/>
      <c r="G8" s="11" t="e">
        <f t="shared" si="0"/>
        <v>#DIV/0!</v>
      </c>
      <c r="H8" s="12" t="e">
        <f t="shared" si="1"/>
        <v>#DIV/0!</v>
      </c>
      <c r="I8" s="12" t="e">
        <f t="shared" si="2"/>
        <v>#DIV/0!</v>
      </c>
      <c r="J8" s="3"/>
      <c r="K8" s="3"/>
      <c r="L8" s="3"/>
      <c r="M8" s="3"/>
      <c r="N8" s="3"/>
      <c r="O8" s="3"/>
      <c r="P8" s="3"/>
      <c r="Q8" s="3"/>
      <c r="R8" s="3"/>
      <c r="S8" s="3"/>
    </row>
    <row r="9" spans="1:19" ht="17.25" x14ac:dyDescent="0.25">
      <c r="A9" s="132"/>
      <c r="B9" s="13" t="s">
        <v>21</v>
      </c>
      <c r="C9" s="14" t="s">
        <v>169</v>
      </c>
      <c r="D9" s="10"/>
      <c r="E9" s="10"/>
      <c r="F9" s="10"/>
      <c r="G9" s="11" t="e">
        <f t="shared" si="0"/>
        <v>#DIV/0!</v>
      </c>
      <c r="H9" s="12" t="e">
        <f t="shared" si="1"/>
        <v>#DIV/0!</v>
      </c>
      <c r="I9" s="12" t="e">
        <f t="shared" si="2"/>
        <v>#DIV/0!</v>
      </c>
      <c r="J9" s="3"/>
      <c r="K9" s="3"/>
      <c r="L9" s="3"/>
      <c r="M9" s="3"/>
      <c r="N9" s="3"/>
      <c r="O9" s="3"/>
      <c r="P9" s="3"/>
      <c r="Q9" s="3"/>
      <c r="R9" s="3"/>
      <c r="S9" s="3"/>
    </row>
    <row r="10" spans="1:19" ht="17.25" x14ac:dyDescent="0.25">
      <c r="A10" s="132"/>
      <c r="B10" s="13" t="s">
        <v>23</v>
      </c>
      <c r="C10" s="14" t="s">
        <v>170</v>
      </c>
      <c r="D10" s="10"/>
      <c r="E10" s="10"/>
      <c r="F10" s="10"/>
      <c r="G10" s="11" t="e">
        <f t="shared" si="0"/>
        <v>#DIV/0!</v>
      </c>
      <c r="H10" s="12" t="e">
        <f t="shared" si="1"/>
        <v>#DIV/0!</v>
      </c>
      <c r="I10" s="12" t="e">
        <f t="shared" si="2"/>
        <v>#DIV/0!</v>
      </c>
      <c r="J10" s="3"/>
      <c r="K10" s="3"/>
      <c r="L10" s="3"/>
      <c r="M10" s="3"/>
      <c r="N10" s="3"/>
      <c r="O10" s="3"/>
      <c r="P10" s="3"/>
      <c r="Q10" s="3"/>
      <c r="R10" s="3"/>
      <c r="S10" s="3"/>
    </row>
    <row r="11" spans="1:19" ht="17.25" x14ac:dyDescent="0.25">
      <c r="A11" s="132"/>
      <c r="B11" s="13" t="s">
        <v>25</v>
      </c>
      <c r="C11" s="14" t="s">
        <v>182</v>
      </c>
      <c r="D11" s="10"/>
      <c r="E11" s="10"/>
      <c r="F11" s="10"/>
      <c r="G11" s="11" t="e">
        <f t="shared" si="0"/>
        <v>#DIV/0!</v>
      </c>
      <c r="H11" s="12" t="e">
        <f t="shared" si="1"/>
        <v>#DIV/0!</v>
      </c>
      <c r="I11" s="12" t="e">
        <f t="shared" si="2"/>
        <v>#DIV/0!</v>
      </c>
      <c r="J11" s="3"/>
      <c r="K11" s="3"/>
      <c r="L11" s="3"/>
      <c r="M11" s="3"/>
      <c r="N11" s="3"/>
      <c r="O11" s="3"/>
      <c r="P11" s="3"/>
      <c r="Q11" s="3"/>
      <c r="R11" s="3"/>
      <c r="S11" s="3"/>
    </row>
    <row r="12" spans="1:19" ht="17.25" x14ac:dyDescent="0.25">
      <c r="A12" s="132"/>
      <c r="B12" s="13" t="s">
        <v>27</v>
      </c>
      <c r="C12" s="14" t="s">
        <v>171</v>
      </c>
      <c r="D12" s="10"/>
      <c r="E12" s="10"/>
      <c r="F12" s="10"/>
      <c r="G12" s="11" t="e">
        <f t="shared" si="0"/>
        <v>#DIV/0!</v>
      </c>
      <c r="H12" s="12" t="e">
        <f t="shared" si="1"/>
        <v>#DIV/0!</v>
      </c>
      <c r="I12" s="12" t="e">
        <f t="shared" si="2"/>
        <v>#DIV/0!</v>
      </c>
      <c r="J12" s="3"/>
      <c r="K12" s="3"/>
      <c r="L12" s="3"/>
      <c r="M12" s="3"/>
      <c r="N12" s="3"/>
      <c r="O12" s="3"/>
      <c r="P12" s="3"/>
      <c r="Q12" s="3"/>
      <c r="R12" s="3"/>
      <c r="S12" s="3"/>
    </row>
    <row r="13" spans="1:19" ht="17.25" x14ac:dyDescent="0.25">
      <c r="A13" s="132"/>
      <c r="B13" s="13" t="s">
        <v>29</v>
      </c>
      <c r="C13" s="14" t="s">
        <v>30</v>
      </c>
      <c r="D13" s="10"/>
      <c r="E13" s="10"/>
      <c r="F13" s="10"/>
      <c r="G13" s="11" t="e">
        <f t="shared" si="0"/>
        <v>#DIV/0!</v>
      </c>
      <c r="H13" s="12" t="e">
        <f t="shared" si="1"/>
        <v>#DIV/0!</v>
      </c>
      <c r="I13" s="12" t="e">
        <f t="shared" si="2"/>
        <v>#DIV/0!</v>
      </c>
      <c r="J13" s="3"/>
      <c r="K13" s="3"/>
      <c r="L13" s="3"/>
      <c r="M13" s="3"/>
      <c r="N13" s="3"/>
      <c r="O13" s="3"/>
      <c r="P13" s="3"/>
      <c r="Q13" s="3"/>
      <c r="R13" s="3"/>
      <c r="S13" s="3"/>
    </row>
    <row r="14" spans="1:19" ht="17.25" x14ac:dyDescent="0.25">
      <c r="A14" s="132"/>
      <c r="B14" s="13" t="s">
        <v>31</v>
      </c>
      <c r="C14" s="14" t="s">
        <v>172</v>
      </c>
      <c r="D14" s="10"/>
      <c r="E14" s="10"/>
      <c r="F14" s="10"/>
      <c r="G14" s="11" t="e">
        <f t="shared" si="0"/>
        <v>#DIV/0!</v>
      </c>
      <c r="H14" s="12" t="e">
        <f t="shared" si="1"/>
        <v>#DIV/0!</v>
      </c>
      <c r="I14" s="12" t="e">
        <f t="shared" si="2"/>
        <v>#DIV/0!</v>
      </c>
      <c r="J14" s="3"/>
      <c r="K14" s="3"/>
      <c r="L14" s="3"/>
      <c r="M14" s="3"/>
      <c r="N14" s="3"/>
      <c r="O14" s="3"/>
      <c r="P14" s="3"/>
      <c r="Q14" s="3"/>
      <c r="R14" s="3"/>
      <c r="S14" s="3"/>
    </row>
    <row r="15" spans="1:19" ht="17.25" x14ac:dyDescent="0.25">
      <c r="A15" s="132"/>
      <c r="B15" s="13" t="s">
        <v>33</v>
      </c>
      <c r="C15" s="14" t="s">
        <v>34</v>
      </c>
      <c r="D15" s="10"/>
      <c r="E15" s="10"/>
      <c r="F15" s="10"/>
      <c r="G15" s="11" t="e">
        <f t="shared" si="0"/>
        <v>#DIV/0!</v>
      </c>
      <c r="H15" s="12" t="e">
        <f t="shared" si="1"/>
        <v>#DIV/0!</v>
      </c>
      <c r="I15" s="12" t="e">
        <f t="shared" si="2"/>
        <v>#DIV/0!</v>
      </c>
      <c r="J15" s="3"/>
      <c r="K15" s="3"/>
      <c r="L15" s="3"/>
      <c r="M15" s="3"/>
      <c r="N15" s="3"/>
      <c r="O15" s="3"/>
      <c r="P15" s="3"/>
      <c r="Q15" s="3"/>
      <c r="R15" s="3"/>
      <c r="S15" s="3"/>
    </row>
    <row r="16" spans="1:19" ht="17.25" x14ac:dyDescent="0.25">
      <c r="A16" s="132"/>
      <c r="B16" s="13" t="s">
        <v>35</v>
      </c>
      <c r="C16" s="14" t="s">
        <v>173</v>
      </c>
      <c r="D16" s="10"/>
      <c r="E16" s="10"/>
      <c r="F16" s="10"/>
      <c r="G16" s="11" t="e">
        <f t="shared" si="0"/>
        <v>#DIV/0!</v>
      </c>
      <c r="H16" s="12" t="e">
        <f t="shared" si="1"/>
        <v>#DIV/0!</v>
      </c>
      <c r="I16" s="12" t="e">
        <f t="shared" si="2"/>
        <v>#DIV/0!</v>
      </c>
      <c r="J16" s="3"/>
      <c r="K16" s="3"/>
      <c r="L16" s="3"/>
      <c r="M16" s="3"/>
      <c r="N16" s="3"/>
      <c r="O16" s="3"/>
      <c r="P16" s="3"/>
      <c r="Q16" s="3"/>
      <c r="R16" s="3"/>
      <c r="S16" s="3"/>
    </row>
    <row r="17" spans="1:19" ht="17.25" x14ac:dyDescent="0.25">
      <c r="A17" s="132"/>
      <c r="B17" s="13" t="s">
        <v>37</v>
      </c>
      <c r="C17" s="14" t="s">
        <v>174</v>
      </c>
      <c r="D17" s="10"/>
      <c r="E17" s="10"/>
      <c r="F17" s="10"/>
      <c r="G17" s="11" t="e">
        <f t="shared" si="0"/>
        <v>#DIV/0!</v>
      </c>
      <c r="H17" s="12" t="e">
        <f t="shared" si="1"/>
        <v>#DIV/0!</v>
      </c>
      <c r="I17" s="12" t="e">
        <f t="shared" si="2"/>
        <v>#DIV/0!</v>
      </c>
      <c r="J17" s="3"/>
      <c r="K17" s="3"/>
      <c r="L17" s="3"/>
      <c r="M17" s="3"/>
      <c r="N17" s="3"/>
      <c r="O17" s="3"/>
      <c r="P17" s="3"/>
      <c r="Q17" s="3"/>
      <c r="R17" s="3"/>
      <c r="S17" s="3"/>
    </row>
    <row r="18" spans="1:19" ht="17.25" x14ac:dyDescent="0.25">
      <c r="A18" s="132"/>
      <c r="B18" s="13" t="s">
        <v>39</v>
      </c>
      <c r="C18" s="14" t="s">
        <v>175</v>
      </c>
      <c r="D18" s="10"/>
      <c r="E18" s="10"/>
      <c r="F18" s="10"/>
      <c r="G18" s="11" t="e">
        <f t="shared" si="0"/>
        <v>#DIV/0!</v>
      </c>
      <c r="H18" s="12" t="e">
        <f t="shared" si="1"/>
        <v>#DIV/0!</v>
      </c>
      <c r="I18" s="12" t="e">
        <f t="shared" si="2"/>
        <v>#DIV/0!</v>
      </c>
      <c r="J18" s="3"/>
      <c r="K18" s="3"/>
      <c r="L18" s="3"/>
      <c r="M18" s="3"/>
      <c r="N18" s="3"/>
      <c r="O18" s="3"/>
      <c r="P18" s="3"/>
      <c r="Q18" s="3"/>
      <c r="R18" s="3"/>
      <c r="S18" s="3"/>
    </row>
    <row r="19" spans="1:19" ht="17.25" x14ac:dyDescent="0.25">
      <c r="A19" s="132"/>
      <c r="B19" s="13" t="s">
        <v>41</v>
      </c>
      <c r="C19" s="14" t="s">
        <v>176</v>
      </c>
      <c r="D19" s="33"/>
      <c r="E19" s="33"/>
      <c r="F19" s="33"/>
      <c r="G19" s="34" t="e">
        <f t="shared" si="0"/>
        <v>#DIV/0!</v>
      </c>
      <c r="H19" s="101" t="e">
        <f t="shared" si="1"/>
        <v>#DIV/0!</v>
      </c>
      <c r="I19" s="101" t="e">
        <f t="shared" si="2"/>
        <v>#DIV/0!</v>
      </c>
      <c r="J19" s="3"/>
      <c r="K19" s="3"/>
      <c r="L19" s="3"/>
      <c r="M19" s="3"/>
      <c r="N19" s="3"/>
      <c r="O19" s="3"/>
      <c r="P19" s="3"/>
      <c r="Q19" s="3"/>
      <c r="R19" s="3"/>
      <c r="S19" s="3"/>
    </row>
    <row r="20" spans="1:19" ht="17.25" x14ac:dyDescent="0.25">
      <c r="A20" s="132"/>
      <c r="B20" s="100" t="s">
        <v>136</v>
      </c>
      <c r="C20" s="21" t="s">
        <v>177</v>
      </c>
      <c r="D20" s="10"/>
      <c r="E20" s="10"/>
      <c r="F20" s="10"/>
      <c r="G20" s="11" t="e">
        <f t="shared" si="0"/>
        <v>#DIV/0!</v>
      </c>
      <c r="H20" s="12" t="e">
        <f>RANK(G20,$G$20:$G$34)</f>
        <v>#DIV/0!</v>
      </c>
      <c r="I20" s="12" t="e">
        <f t="shared" si="2"/>
        <v>#DIV/0!</v>
      </c>
      <c r="J20" s="3"/>
      <c r="K20" s="3"/>
      <c r="L20" s="3"/>
      <c r="M20" s="3"/>
      <c r="N20" s="3"/>
      <c r="O20" s="3"/>
      <c r="P20" s="3"/>
      <c r="Q20" s="3"/>
      <c r="R20" s="3"/>
      <c r="S20" s="3"/>
    </row>
    <row r="21" spans="1:19" ht="17.25" x14ac:dyDescent="0.25">
      <c r="A21" s="132"/>
      <c r="B21" s="13" t="s">
        <v>137</v>
      </c>
      <c r="C21" s="23" t="s">
        <v>178</v>
      </c>
      <c r="D21" s="10"/>
      <c r="E21" s="10"/>
      <c r="F21" s="10"/>
      <c r="G21" s="11" t="e">
        <f t="shared" si="0"/>
        <v>#DIV/0!</v>
      </c>
      <c r="H21" s="12" t="e">
        <f>RANK(G21,$G$20:$G$34)</f>
        <v>#DIV/0!</v>
      </c>
      <c r="I21" s="12" t="e">
        <f t="shared" si="2"/>
        <v>#DIV/0!</v>
      </c>
      <c r="J21" s="3"/>
      <c r="K21" s="3"/>
      <c r="L21" s="3"/>
      <c r="M21" s="3"/>
      <c r="N21" s="3"/>
      <c r="O21" s="3"/>
      <c r="P21" s="3"/>
      <c r="Q21" s="3"/>
      <c r="R21" s="3"/>
      <c r="S21" s="3"/>
    </row>
    <row r="22" spans="1:19" ht="17.25" x14ac:dyDescent="0.25">
      <c r="A22" s="132"/>
      <c r="B22" s="13" t="s">
        <v>138</v>
      </c>
      <c r="C22" s="23" t="s">
        <v>179</v>
      </c>
      <c r="D22" s="10"/>
      <c r="E22" s="10"/>
      <c r="F22" s="10"/>
      <c r="G22" s="11" t="e">
        <f t="shared" si="0"/>
        <v>#DIV/0!</v>
      </c>
      <c r="H22" s="12" t="e">
        <f t="shared" ref="H22:H34" si="3">RANK(G22,$G$20:$G$34)</f>
        <v>#DIV/0!</v>
      </c>
      <c r="I22" s="12" t="e">
        <f t="shared" si="2"/>
        <v>#DIV/0!</v>
      </c>
      <c r="J22" s="3"/>
      <c r="K22" s="3"/>
      <c r="L22" s="3"/>
      <c r="M22" s="3"/>
      <c r="N22" s="3"/>
      <c r="O22" s="3"/>
      <c r="P22" s="3"/>
      <c r="Q22" s="3"/>
      <c r="R22" s="3"/>
      <c r="S22" s="3"/>
    </row>
    <row r="23" spans="1:19" ht="17.25" x14ac:dyDescent="0.25">
      <c r="A23" s="132"/>
      <c r="B23" s="13" t="s">
        <v>139</v>
      </c>
      <c r="C23" s="23" t="s">
        <v>180</v>
      </c>
      <c r="D23" s="10"/>
      <c r="E23" s="10"/>
      <c r="F23" s="10"/>
      <c r="G23" s="11" t="e">
        <f t="shared" si="0"/>
        <v>#DIV/0!</v>
      </c>
      <c r="H23" s="12" t="e">
        <f t="shared" si="3"/>
        <v>#DIV/0!</v>
      </c>
      <c r="I23" s="12" t="e">
        <f t="shared" si="2"/>
        <v>#DIV/0!</v>
      </c>
      <c r="J23" s="3"/>
      <c r="K23" s="3"/>
      <c r="L23" s="3"/>
      <c r="M23" s="3"/>
      <c r="N23" s="3"/>
      <c r="O23" s="3"/>
      <c r="P23" s="3"/>
      <c r="Q23" s="3"/>
      <c r="R23" s="3"/>
      <c r="S23" s="3"/>
    </row>
    <row r="24" spans="1:19" ht="18" thickBot="1" x14ac:dyDescent="0.3">
      <c r="A24" s="132"/>
      <c r="B24" s="15" t="s">
        <v>140</v>
      </c>
      <c r="C24" s="98" t="s">
        <v>181</v>
      </c>
      <c r="D24" s="99"/>
      <c r="E24" s="99"/>
      <c r="F24" s="99"/>
      <c r="G24" s="71" t="e">
        <f t="shared" si="0"/>
        <v>#DIV/0!</v>
      </c>
      <c r="H24" s="39" t="e">
        <f t="shared" si="3"/>
        <v>#DIV/0!</v>
      </c>
      <c r="I24" s="39" t="e">
        <f t="shared" si="2"/>
        <v>#DIV/0!</v>
      </c>
      <c r="J24" s="3"/>
      <c r="K24" s="3"/>
      <c r="L24" s="3"/>
      <c r="M24" s="3"/>
      <c r="N24" s="3"/>
      <c r="O24" s="3"/>
      <c r="P24" s="3"/>
      <c r="Q24" s="3"/>
      <c r="R24" s="3"/>
      <c r="S24" s="3"/>
    </row>
    <row r="25" spans="1:19" x14ac:dyDescent="0.25">
      <c r="A25" s="132"/>
      <c r="B25" s="20" t="s">
        <v>141</v>
      </c>
      <c r="C25" s="24" t="s">
        <v>183</v>
      </c>
      <c r="D25" s="10"/>
      <c r="E25" s="10"/>
      <c r="F25" s="10"/>
      <c r="G25" s="11" t="e">
        <f t="shared" si="0"/>
        <v>#DIV/0!</v>
      </c>
      <c r="H25" s="12" t="e">
        <f t="shared" si="3"/>
        <v>#DIV/0!</v>
      </c>
      <c r="I25" s="12" t="e">
        <f t="shared" si="2"/>
        <v>#DIV/0!</v>
      </c>
      <c r="J25" s="3"/>
      <c r="K25" s="3"/>
      <c r="L25" s="3"/>
      <c r="M25" s="3"/>
      <c r="N25" s="3"/>
      <c r="O25" s="3"/>
      <c r="P25" s="3"/>
      <c r="Q25" s="3"/>
      <c r="R25" s="3"/>
      <c r="S25" s="3"/>
    </row>
    <row r="26" spans="1:19" ht="17.25" x14ac:dyDescent="0.25">
      <c r="A26" s="132"/>
      <c r="B26" s="22" t="s">
        <v>45</v>
      </c>
      <c r="C26" s="25" t="s">
        <v>184</v>
      </c>
      <c r="D26" s="10"/>
      <c r="E26" s="10"/>
      <c r="F26" s="10"/>
      <c r="G26" s="11" t="e">
        <f t="shared" si="0"/>
        <v>#DIV/0!</v>
      </c>
      <c r="H26" s="12" t="e">
        <f t="shared" si="3"/>
        <v>#DIV/0!</v>
      </c>
      <c r="I26" s="12" t="e">
        <f t="shared" si="2"/>
        <v>#DIV/0!</v>
      </c>
      <c r="J26" s="3"/>
      <c r="K26" s="3"/>
      <c r="L26" s="3"/>
      <c r="M26" s="3"/>
      <c r="N26" s="3"/>
      <c r="O26" s="3"/>
      <c r="P26" s="3"/>
      <c r="Q26" s="3"/>
      <c r="R26" s="3"/>
      <c r="S26" s="3"/>
    </row>
    <row r="27" spans="1:19" ht="17.25" x14ac:dyDescent="0.25">
      <c r="A27" s="132"/>
      <c r="B27" s="22" t="s">
        <v>47</v>
      </c>
      <c r="C27" s="23" t="s">
        <v>185</v>
      </c>
      <c r="D27" s="10"/>
      <c r="E27" s="10"/>
      <c r="F27" s="10"/>
      <c r="G27" s="11" t="e">
        <f t="shared" si="0"/>
        <v>#DIV/0!</v>
      </c>
      <c r="H27" s="12" t="e">
        <f t="shared" si="3"/>
        <v>#DIV/0!</v>
      </c>
      <c r="I27" s="12" t="e">
        <f t="shared" si="2"/>
        <v>#DIV/0!</v>
      </c>
      <c r="J27" s="3"/>
    </row>
    <row r="28" spans="1:19" ht="17.25" x14ac:dyDescent="0.25">
      <c r="A28" s="132"/>
      <c r="B28" s="22" t="s">
        <v>49</v>
      </c>
      <c r="C28" s="23" t="s">
        <v>186</v>
      </c>
      <c r="D28" s="10"/>
      <c r="E28" s="10"/>
      <c r="F28" s="10"/>
      <c r="G28" s="11" t="e">
        <f t="shared" si="0"/>
        <v>#DIV/0!</v>
      </c>
      <c r="H28" s="12" t="e">
        <f t="shared" si="3"/>
        <v>#DIV/0!</v>
      </c>
      <c r="I28" s="12" t="e">
        <f t="shared" si="2"/>
        <v>#DIV/0!</v>
      </c>
      <c r="J28" s="3"/>
    </row>
    <row r="29" spans="1:19" ht="18" thickBot="1" x14ac:dyDescent="0.3">
      <c r="A29" s="133"/>
      <c r="B29" s="26" t="s">
        <v>51</v>
      </c>
      <c r="C29" s="27" t="s">
        <v>187</v>
      </c>
      <c r="D29" s="28"/>
      <c r="E29" s="28"/>
      <c r="F29" s="28"/>
      <c r="G29" s="18" t="e">
        <f t="shared" si="0"/>
        <v>#DIV/0!</v>
      </c>
      <c r="H29" s="19" t="e">
        <f t="shared" si="3"/>
        <v>#DIV/0!</v>
      </c>
      <c r="I29" s="19" t="e">
        <f t="shared" si="2"/>
        <v>#DIV/0!</v>
      </c>
      <c r="J29" s="3"/>
    </row>
    <row r="30" spans="1:19" ht="17.25" customHeight="1" x14ac:dyDescent="0.25">
      <c r="A30" s="102" t="s">
        <v>63</v>
      </c>
      <c r="B30" s="29" t="s">
        <v>142</v>
      </c>
      <c r="C30" s="30" t="s">
        <v>188</v>
      </c>
      <c r="D30" s="31"/>
      <c r="E30" s="31"/>
      <c r="F30" s="31"/>
      <c r="G30" s="32" t="e">
        <f t="shared" si="0"/>
        <v>#DIV/0!</v>
      </c>
      <c r="H30" s="12" t="e">
        <f t="shared" si="3"/>
        <v>#DIV/0!</v>
      </c>
      <c r="I30" s="12" t="e">
        <f t="shared" si="2"/>
        <v>#DIV/0!</v>
      </c>
      <c r="J30" s="3"/>
    </row>
    <row r="31" spans="1:19" ht="17.25" customHeight="1" x14ac:dyDescent="0.25">
      <c r="A31" s="103"/>
      <c r="B31" s="22" t="s">
        <v>143</v>
      </c>
      <c r="C31" s="23" t="s">
        <v>189</v>
      </c>
      <c r="D31" s="33"/>
      <c r="E31" s="33"/>
      <c r="F31" s="33"/>
      <c r="G31" s="34" t="e">
        <f t="shared" si="0"/>
        <v>#DIV/0!</v>
      </c>
      <c r="H31" s="12" t="e">
        <f t="shared" si="3"/>
        <v>#DIV/0!</v>
      </c>
      <c r="I31" s="12" t="e">
        <f t="shared" si="2"/>
        <v>#DIV/0!</v>
      </c>
      <c r="J31" s="3"/>
    </row>
    <row r="32" spans="1:19" ht="17.25" customHeight="1" x14ac:dyDescent="0.25">
      <c r="A32" s="103"/>
      <c r="B32" s="22" t="s">
        <v>144</v>
      </c>
      <c r="C32" s="23" t="s">
        <v>190</v>
      </c>
      <c r="D32" s="33"/>
      <c r="E32" s="33"/>
      <c r="F32" s="33"/>
      <c r="G32" s="34" t="e">
        <f t="shared" si="0"/>
        <v>#DIV/0!</v>
      </c>
      <c r="H32" s="12" t="e">
        <f t="shared" si="3"/>
        <v>#DIV/0!</v>
      </c>
      <c r="I32" s="12" t="e">
        <f t="shared" si="2"/>
        <v>#DIV/0!</v>
      </c>
      <c r="J32" s="3"/>
    </row>
    <row r="33" spans="1:20" ht="17.25" customHeight="1" x14ac:dyDescent="0.25">
      <c r="A33" s="103"/>
      <c r="B33" s="22" t="s">
        <v>145</v>
      </c>
      <c r="C33" s="35" t="s">
        <v>191</v>
      </c>
      <c r="D33" s="36"/>
      <c r="E33" s="36"/>
      <c r="F33" s="36"/>
      <c r="G33" s="34" t="e">
        <f t="shared" si="0"/>
        <v>#DIV/0!</v>
      </c>
      <c r="H33" s="12" t="e">
        <f t="shared" si="3"/>
        <v>#DIV/0!</v>
      </c>
      <c r="I33" s="12" t="e">
        <f t="shared" si="2"/>
        <v>#DIV/0!</v>
      </c>
      <c r="J33" s="3"/>
    </row>
    <row r="34" spans="1:20" ht="17.25" customHeight="1" x14ac:dyDescent="0.25">
      <c r="A34" s="103"/>
      <c r="B34" s="22" t="s">
        <v>146</v>
      </c>
      <c r="C34" s="35" t="s">
        <v>192</v>
      </c>
      <c r="D34" s="36"/>
      <c r="E34" s="36"/>
      <c r="F34" s="36"/>
      <c r="G34" s="34" t="e">
        <f t="shared" si="0"/>
        <v>#DIV/0!</v>
      </c>
      <c r="H34" s="101" t="e">
        <f t="shared" si="3"/>
        <v>#DIV/0!</v>
      </c>
      <c r="I34" s="101" t="e">
        <f t="shared" si="2"/>
        <v>#DIV/0!</v>
      </c>
      <c r="J34" s="3"/>
      <c r="K34" s="3"/>
      <c r="L34" s="3"/>
      <c r="M34" s="3"/>
      <c r="N34" s="3"/>
      <c r="O34" s="3"/>
      <c r="P34" s="3"/>
      <c r="Q34" s="3"/>
      <c r="R34" s="3"/>
      <c r="S34" s="3"/>
    </row>
    <row r="35" spans="1:20" ht="17.25" customHeight="1" x14ac:dyDescent="0.25">
      <c r="A35" s="103"/>
      <c r="B35" s="22" t="s">
        <v>147</v>
      </c>
      <c r="C35" s="41" t="s">
        <v>193</v>
      </c>
      <c r="D35" s="10"/>
      <c r="E35" s="10"/>
      <c r="F35" s="10"/>
      <c r="G35" s="11" t="e">
        <f t="shared" si="0"/>
        <v>#DIV/0!</v>
      </c>
      <c r="H35" s="12" t="e">
        <f>RANK(G35,$G$35:$G$54)</f>
        <v>#DIV/0!</v>
      </c>
      <c r="I35" s="12" t="e">
        <f t="shared" si="2"/>
        <v>#DIV/0!</v>
      </c>
      <c r="J35" s="3"/>
      <c r="K35" s="160" t="s">
        <v>76</v>
      </c>
      <c r="L35" s="160"/>
      <c r="M35" s="160"/>
      <c r="N35" s="160"/>
      <c r="O35" s="160"/>
      <c r="P35" s="160"/>
      <c r="Q35" s="160"/>
      <c r="R35" s="160"/>
      <c r="S35" s="160"/>
      <c r="T35" s="160"/>
    </row>
    <row r="36" spans="1:20" ht="17.25" customHeight="1" x14ac:dyDescent="0.25">
      <c r="A36" s="103"/>
      <c r="B36" s="22" t="s">
        <v>148</v>
      </c>
      <c r="C36" s="41" t="s">
        <v>194</v>
      </c>
      <c r="D36" s="10"/>
      <c r="E36" s="10"/>
      <c r="F36" s="10"/>
      <c r="G36" s="11" t="e">
        <f t="shared" si="0"/>
        <v>#DIV/0!</v>
      </c>
      <c r="H36" s="12" t="e">
        <f t="shared" ref="H36:H54" si="4">RANK(G36,$G$35:$G$54)</f>
        <v>#DIV/0!</v>
      </c>
      <c r="I36" s="12" t="e">
        <f t="shared" si="2"/>
        <v>#DIV/0!</v>
      </c>
      <c r="J36" s="3"/>
      <c r="K36" s="136" t="s">
        <v>79</v>
      </c>
      <c r="L36" s="138" t="s">
        <v>80</v>
      </c>
      <c r="M36" s="140" t="s">
        <v>81</v>
      </c>
      <c r="N36" s="140"/>
      <c r="O36" s="141" t="s">
        <v>82</v>
      </c>
      <c r="P36" s="142"/>
      <c r="Q36" s="141" t="s">
        <v>83</v>
      </c>
      <c r="R36" s="143"/>
      <c r="S36" s="161" t="s">
        <v>84</v>
      </c>
      <c r="T36" s="162"/>
    </row>
    <row r="37" spans="1:20" ht="17.25" customHeight="1" x14ac:dyDescent="0.25">
      <c r="A37" s="103"/>
      <c r="B37" s="22" t="s">
        <v>149</v>
      </c>
      <c r="C37" s="43" t="s">
        <v>195</v>
      </c>
      <c r="D37" s="10"/>
      <c r="E37" s="10"/>
      <c r="F37" s="10"/>
      <c r="G37" s="11" t="e">
        <f t="shared" si="0"/>
        <v>#DIV/0!</v>
      </c>
      <c r="H37" s="12" t="e">
        <f t="shared" si="4"/>
        <v>#DIV/0!</v>
      </c>
      <c r="I37" s="12" t="e">
        <f t="shared" si="2"/>
        <v>#DIV/0!</v>
      </c>
      <c r="J37" s="3"/>
      <c r="K37" s="137"/>
      <c r="L37" s="139"/>
      <c r="M37" s="44" t="s">
        <v>87</v>
      </c>
      <c r="N37" s="45" t="s">
        <v>88</v>
      </c>
      <c r="O37" s="44" t="s">
        <v>87</v>
      </c>
      <c r="P37" s="45" t="s">
        <v>88</v>
      </c>
      <c r="Q37" s="46" t="s">
        <v>89</v>
      </c>
      <c r="R37" s="45" t="s">
        <v>88</v>
      </c>
      <c r="S37" s="46" t="s">
        <v>89</v>
      </c>
      <c r="T37" s="45" t="s">
        <v>88</v>
      </c>
    </row>
    <row r="38" spans="1:20" ht="17.25" customHeight="1" x14ac:dyDescent="0.25">
      <c r="A38" s="103"/>
      <c r="B38" s="22" t="s">
        <v>150</v>
      </c>
      <c r="C38" s="43" t="s">
        <v>196</v>
      </c>
      <c r="D38" s="10"/>
      <c r="E38" s="10"/>
      <c r="F38" s="10"/>
      <c r="G38" s="11" t="e">
        <f t="shared" si="0"/>
        <v>#DIV/0!</v>
      </c>
      <c r="H38" s="12" t="e">
        <f t="shared" si="4"/>
        <v>#DIV/0!</v>
      </c>
      <c r="I38" s="12" t="e">
        <f t="shared" si="2"/>
        <v>#DIV/0!</v>
      </c>
      <c r="J38" s="3"/>
      <c r="K38" s="47">
        <v>12</v>
      </c>
      <c r="L38" s="48">
        <f>SUM(M38+O38+Q38+S38)</f>
        <v>0</v>
      </c>
      <c r="M38" s="49">
        <f>COUNTIF(G5:$G$19,"&gt;=9.0")</f>
        <v>0</v>
      </c>
      <c r="N38" s="50">
        <f>M38/20</f>
        <v>0</v>
      </c>
      <c r="O38" s="49">
        <f>COUNTIF(G5:$G$19,"&gt;=8.5")-M38</f>
        <v>0</v>
      </c>
      <c r="P38" s="50">
        <f xml:space="preserve"> O38/16</f>
        <v>0</v>
      </c>
      <c r="Q38" s="49">
        <f>COUNTIF(G5:$G$19,"&gt;=8.0")-M38- O38</f>
        <v>0</v>
      </c>
      <c r="R38" s="51">
        <f>Q38/16</f>
        <v>0</v>
      </c>
      <c r="S38" s="49">
        <f>COUNTIF(G5:$G$19,"&lt;8.0")</f>
        <v>0</v>
      </c>
      <c r="T38" s="50">
        <f>S38/16</f>
        <v>0</v>
      </c>
    </row>
    <row r="39" spans="1:20" ht="18" customHeight="1" x14ac:dyDescent="0.25">
      <c r="A39" s="103"/>
      <c r="B39" s="105" t="s">
        <v>151</v>
      </c>
      <c r="C39" s="61" t="s">
        <v>197</v>
      </c>
      <c r="D39" s="28"/>
      <c r="E39" s="28"/>
      <c r="F39" s="28"/>
      <c r="G39" s="106" t="e">
        <f t="shared" si="0"/>
        <v>#DIV/0!</v>
      </c>
      <c r="H39" s="107" t="e">
        <f t="shared" si="4"/>
        <v>#DIV/0!</v>
      </c>
      <c r="I39" s="107" t="e">
        <f t="shared" si="2"/>
        <v>#DIV/0!</v>
      </c>
      <c r="J39" s="3"/>
      <c r="K39" s="47">
        <v>10</v>
      </c>
      <c r="L39" s="48">
        <f>SUM(M39+O39+Q39+S39)</f>
        <v>0</v>
      </c>
      <c r="M39" s="49">
        <f>COUNTIF(G20:G34,"&gt;=9")</f>
        <v>0</v>
      </c>
      <c r="N39" s="50">
        <f>M39/15</f>
        <v>0</v>
      </c>
      <c r="O39" s="49">
        <f>COUNTIF(G20:$G$34,"&gt;8.5")-M39</f>
        <v>0</v>
      </c>
      <c r="P39" s="52">
        <f>O39/20</f>
        <v>0</v>
      </c>
      <c r="Q39" s="49">
        <f>COUNTIF(G20:$G$34,"&gt;=8")-M39-O39</f>
        <v>0</v>
      </c>
      <c r="R39" s="51">
        <f>Q39/20</f>
        <v>0</v>
      </c>
      <c r="S39" s="49">
        <f>COUNTIF(G20:$G$34,"&lt;8")</f>
        <v>0</v>
      </c>
      <c r="T39" s="50">
        <f>S39/20</f>
        <v>0</v>
      </c>
    </row>
    <row r="40" spans="1:20" ht="17.25" customHeight="1" x14ac:dyDescent="0.25">
      <c r="A40" s="103"/>
      <c r="B40" s="108" t="s">
        <v>199</v>
      </c>
      <c r="C40" s="109" t="s">
        <v>198</v>
      </c>
      <c r="D40" s="110"/>
      <c r="E40" s="110"/>
      <c r="F40" s="110"/>
      <c r="G40" s="88"/>
      <c r="H40" s="89"/>
      <c r="I40" s="89"/>
      <c r="J40" s="3"/>
      <c r="K40" s="47">
        <v>10</v>
      </c>
      <c r="L40" s="48">
        <f>SUM(M40+O40+Q40+S40)</f>
        <v>0</v>
      </c>
      <c r="M40" s="53">
        <f>COUNTIF(G35:$G$54,"&gt;=9")</f>
        <v>0</v>
      </c>
      <c r="N40" s="50">
        <f>M40/15</f>
        <v>0</v>
      </c>
      <c r="O40" s="49">
        <f>COUNTIF(G35:$G$54,"&gt;=8.5") -M40</f>
        <v>0</v>
      </c>
      <c r="P40" s="52">
        <f>O40/15</f>
        <v>0</v>
      </c>
      <c r="Q40" s="49">
        <f>COUNTIF(G35:$G$54,"&gt;=8")-M40-O40</f>
        <v>0</v>
      </c>
      <c r="R40" s="51">
        <f>Q40/15</f>
        <v>0</v>
      </c>
      <c r="S40" s="53">
        <f>COUNTIF(G35:$G$54,"&lt;8")</f>
        <v>0</v>
      </c>
      <c r="T40" s="50">
        <f>100%-N40-P40-R40</f>
        <v>1</v>
      </c>
    </row>
    <row r="41" spans="1:20" ht="15.75" customHeight="1" x14ac:dyDescent="0.25">
      <c r="A41" s="103"/>
      <c r="B41" s="40" t="s">
        <v>74</v>
      </c>
      <c r="C41" s="41" t="s">
        <v>200</v>
      </c>
      <c r="D41" s="10"/>
      <c r="E41" s="10"/>
      <c r="F41" s="10"/>
      <c r="G41" s="11" t="e">
        <f t="shared" si="0"/>
        <v>#DIV/0!</v>
      </c>
      <c r="H41" s="12" t="e">
        <f t="shared" si="4"/>
        <v>#DIV/0!</v>
      </c>
      <c r="I41" s="12" t="e">
        <f t="shared" si="2"/>
        <v>#DIV/0!</v>
      </c>
      <c r="J41" s="3"/>
      <c r="K41" s="54" t="s">
        <v>98</v>
      </c>
      <c r="L41" s="55">
        <f>SUM(L38:L40)</f>
        <v>0</v>
      </c>
      <c r="M41" s="53">
        <f>SUM(M38:M40)</f>
        <v>0</v>
      </c>
      <c r="N41" s="56">
        <f>M41/51</f>
        <v>0</v>
      </c>
      <c r="O41" s="53">
        <f>SUM(O38:O40)</f>
        <v>0</v>
      </c>
      <c r="P41" s="57">
        <f>O41/51</f>
        <v>0</v>
      </c>
      <c r="Q41" s="53">
        <f>SUM(Q38:Q40)</f>
        <v>0</v>
      </c>
      <c r="R41" s="58">
        <f>Q41/51</f>
        <v>0</v>
      </c>
      <c r="S41" s="53">
        <f>SUM(S38:S40)</f>
        <v>0</v>
      </c>
      <c r="T41" s="59">
        <f>S41/51</f>
        <v>0</v>
      </c>
    </row>
    <row r="42" spans="1:20" ht="17.25" customHeight="1" x14ac:dyDescent="0.25">
      <c r="A42" s="103"/>
      <c r="B42" s="42" t="s">
        <v>152</v>
      </c>
      <c r="C42" s="43" t="s">
        <v>201</v>
      </c>
      <c r="D42" s="10"/>
      <c r="E42" s="10"/>
      <c r="F42" s="10"/>
      <c r="G42" s="11" t="e">
        <f t="shared" si="0"/>
        <v>#DIV/0!</v>
      </c>
      <c r="H42" s="12" t="e">
        <f t="shared" si="4"/>
        <v>#DIV/0!</v>
      </c>
      <c r="I42" s="12" t="e">
        <f t="shared" si="2"/>
        <v>#DIV/0!</v>
      </c>
      <c r="J42" s="3"/>
      <c r="K42" s="3"/>
      <c r="L42" s="3"/>
      <c r="M42" s="3"/>
      <c r="N42" s="3"/>
      <c r="O42" s="3"/>
      <c r="P42" s="3"/>
      <c r="Q42" s="3"/>
      <c r="R42" s="3"/>
      <c r="S42" s="3"/>
    </row>
    <row r="43" spans="1:20" ht="17.25" customHeight="1" x14ac:dyDescent="0.25">
      <c r="A43" s="103"/>
      <c r="B43" s="42" t="s">
        <v>85</v>
      </c>
      <c r="C43" s="43" t="s">
        <v>202</v>
      </c>
      <c r="D43" s="10"/>
      <c r="E43" s="10"/>
      <c r="F43" s="10"/>
      <c r="G43" s="11" t="e">
        <f t="shared" si="0"/>
        <v>#DIV/0!</v>
      </c>
      <c r="H43" s="12" t="e">
        <f t="shared" si="4"/>
        <v>#DIV/0!</v>
      </c>
      <c r="I43" s="12" t="e">
        <f t="shared" si="2"/>
        <v>#DIV/0!</v>
      </c>
      <c r="J43" s="3"/>
      <c r="K43" s="3"/>
      <c r="L43" s="3"/>
      <c r="M43" s="3"/>
      <c r="N43" s="3"/>
      <c r="O43" s="3"/>
      <c r="P43" s="3"/>
      <c r="Q43" s="3"/>
      <c r="R43" s="3"/>
      <c r="S43" s="3"/>
    </row>
    <row r="44" spans="1:20" ht="17.25" customHeight="1" x14ac:dyDescent="0.25">
      <c r="A44" s="103"/>
      <c r="B44" s="42" t="s">
        <v>153</v>
      </c>
      <c r="C44" s="60" t="s">
        <v>50</v>
      </c>
      <c r="D44" s="10"/>
      <c r="E44" s="10"/>
      <c r="F44" s="10"/>
      <c r="G44" s="11" t="e">
        <f t="shared" si="0"/>
        <v>#DIV/0!</v>
      </c>
      <c r="H44" s="12" t="e">
        <f t="shared" si="4"/>
        <v>#DIV/0!</v>
      </c>
      <c r="I44" s="12" t="e">
        <f t="shared" si="2"/>
        <v>#DIV/0!</v>
      </c>
      <c r="J44" s="3"/>
      <c r="K44" s="3"/>
      <c r="L44" s="3"/>
      <c r="M44" s="3"/>
      <c r="N44" s="3"/>
      <c r="O44" s="3"/>
      <c r="P44" s="3"/>
      <c r="Q44" s="3"/>
      <c r="R44" s="3"/>
      <c r="S44" s="3"/>
    </row>
    <row r="45" spans="1:20" ht="17.25" customHeight="1" x14ac:dyDescent="0.25">
      <c r="A45" s="103"/>
      <c r="B45" s="42" t="s">
        <v>154</v>
      </c>
      <c r="C45" s="43" t="s">
        <v>104</v>
      </c>
      <c r="D45" s="10"/>
      <c r="E45" s="10"/>
      <c r="F45" s="10"/>
      <c r="G45" s="11" t="e">
        <f t="shared" si="0"/>
        <v>#DIV/0!</v>
      </c>
      <c r="H45" s="12" t="e">
        <f t="shared" si="4"/>
        <v>#DIV/0!</v>
      </c>
      <c r="I45" s="12" t="e">
        <f t="shared" si="2"/>
        <v>#DIV/0!</v>
      </c>
      <c r="J45" s="3"/>
      <c r="K45" s="3"/>
      <c r="L45" s="3"/>
      <c r="M45" s="3"/>
      <c r="N45" s="3"/>
      <c r="O45" s="3"/>
      <c r="P45" s="3"/>
      <c r="Q45" s="3"/>
      <c r="R45" s="3"/>
      <c r="S45" s="3"/>
    </row>
    <row r="46" spans="1:20" ht="17.25" customHeight="1" x14ac:dyDescent="0.25">
      <c r="A46" s="103"/>
      <c r="B46" s="42" t="s">
        <v>155</v>
      </c>
      <c r="C46" s="43" t="s">
        <v>203</v>
      </c>
      <c r="D46" s="10"/>
      <c r="E46" s="10"/>
      <c r="F46" s="10"/>
      <c r="G46" s="11" t="e">
        <f t="shared" si="0"/>
        <v>#DIV/0!</v>
      </c>
      <c r="H46" s="12" t="e">
        <f t="shared" si="4"/>
        <v>#DIV/0!</v>
      </c>
      <c r="I46" s="12" t="e">
        <f t="shared" si="2"/>
        <v>#DIV/0!</v>
      </c>
      <c r="J46" s="3"/>
      <c r="K46" s="3"/>
      <c r="L46" s="3"/>
      <c r="M46" s="3"/>
      <c r="N46" s="3"/>
      <c r="O46" s="3"/>
      <c r="P46" s="3"/>
      <c r="Q46" s="3"/>
      <c r="R46" s="3"/>
      <c r="S46" s="3"/>
    </row>
    <row r="47" spans="1:20" ht="17.25" customHeight="1" x14ac:dyDescent="0.25">
      <c r="A47" s="103"/>
      <c r="B47" s="42" t="s">
        <v>156</v>
      </c>
      <c r="C47" s="43" t="s">
        <v>204</v>
      </c>
      <c r="D47" s="10"/>
      <c r="E47" s="10"/>
      <c r="F47" s="10"/>
      <c r="G47" s="11" t="e">
        <f t="shared" si="0"/>
        <v>#DIV/0!</v>
      </c>
      <c r="H47" s="12" t="e">
        <f t="shared" si="4"/>
        <v>#DIV/0!</v>
      </c>
      <c r="I47" s="12" t="e">
        <f t="shared" si="2"/>
        <v>#DIV/0!</v>
      </c>
      <c r="J47" s="3"/>
      <c r="K47" s="3"/>
      <c r="L47" s="3"/>
      <c r="M47" s="3"/>
      <c r="N47" s="3"/>
      <c r="O47" s="3"/>
      <c r="P47" s="3"/>
      <c r="Q47" s="3"/>
      <c r="R47" s="3"/>
      <c r="S47" s="3"/>
    </row>
    <row r="48" spans="1:20" ht="17.25" customHeight="1" x14ac:dyDescent="0.25">
      <c r="A48" s="103"/>
      <c r="B48" s="42" t="s">
        <v>157</v>
      </c>
      <c r="C48" s="43" t="s">
        <v>205</v>
      </c>
      <c r="D48" s="10"/>
      <c r="E48" s="10"/>
      <c r="F48" s="10"/>
      <c r="G48" s="11" t="e">
        <f t="shared" si="0"/>
        <v>#DIV/0!</v>
      </c>
      <c r="H48" s="12" t="e">
        <f t="shared" si="4"/>
        <v>#DIV/0!</v>
      </c>
      <c r="I48" s="12" t="e">
        <f t="shared" si="2"/>
        <v>#DIV/0!</v>
      </c>
      <c r="J48" s="3"/>
      <c r="K48" s="3"/>
      <c r="L48" s="3"/>
      <c r="M48" s="3"/>
      <c r="N48" s="3"/>
      <c r="O48" s="3"/>
      <c r="P48" s="3"/>
      <c r="Q48" s="3"/>
      <c r="R48" s="3"/>
      <c r="S48" s="3"/>
    </row>
    <row r="49" spans="1:19" ht="17.25" customHeight="1" x14ac:dyDescent="0.25">
      <c r="A49" s="103"/>
      <c r="B49" s="42" t="s">
        <v>158</v>
      </c>
      <c r="C49" s="61" t="s">
        <v>206</v>
      </c>
      <c r="D49" s="63"/>
      <c r="E49" s="63"/>
      <c r="F49" s="63"/>
      <c r="G49" s="64" t="e">
        <f t="shared" si="0"/>
        <v>#DIV/0!</v>
      </c>
      <c r="H49" s="12" t="e">
        <f t="shared" si="4"/>
        <v>#DIV/0!</v>
      </c>
      <c r="I49" s="12" t="e">
        <f t="shared" si="2"/>
        <v>#DIV/0!</v>
      </c>
      <c r="J49" s="3"/>
      <c r="K49" s="3"/>
      <c r="L49" s="3"/>
      <c r="M49" s="3"/>
      <c r="N49" s="3"/>
      <c r="O49" s="3"/>
      <c r="P49" s="3"/>
      <c r="Q49" s="3"/>
      <c r="R49" s="3"/>
      <c r="S49" s="3"/>
    </row>
    <row r="50" spans="1:19" ht="17.25" customHeight="1" x14ac:dyDescent="0.25">
      <c r="A50" s="103"/>
      <c r="B50" s="62" t="s">
        <v>159</v>
      </c>
      <c r="C50" s="61" t="s">
        <v>207</v>
      </c>
      <c r="D50" s="65"/>
      <c r="E50" s="65"/>
      <c r="F50" s="65"/>
      <c r="G50" s="11" t="e">
        <f t="shared" si="0"/>
        <v>#DIV/0!</v>
      </c>
      <c r="H50" s="12" t="e">
        <f t="shared" si="4"/>
        <v>#DIV/0!</v>
      </c>
      <c r="I50" s="12" t="e">
        <f t="shared" si="2"/>
        <v>#DIV/0!</v>
      </c>
      <c r="J50" s="3"/>
      <c r="K50" s="3"/>
      <c r="L50" s="3"/>
      <c r="M50" s="3"/>
      <c r="N50" s="3"/>
      <c r="O50" s="3"/>
      <c r="P50" s="3"/>
      <c r="Q50" s="3"/>
      <c r="R50" s="3"/>
      <c r="S50" s="3"/>
    </row>
    <row r="51" spans="1:19" ht="17.25" customHeight="1" x14ac:dyDescent="0.25">
      <c r="A51" s="103"/>
      <c r="B51" s="42" t="s">
        <v>160</v>
      </c>
      <c r="C51" s="60" t="s">
        <v>208</v>
      </c>
      <c r="D51" s="67"/>
      <c r="E51" s="67"/>
      <c r="F51" s="67"/>
      <c r="G51" s="64" t="e">
        <f t="shared" si="0"/>
        <v>#DIV/0!</v>
      </c>
      <c r="H51" s="12" t="e">
        <f t="shared" si="4"/>
        <v>#DIV/0!</v>
      </c>
      <c r="I51" s="12" t="e">
        <f t="shared" si="2"/>
        <v>#DIV/0!</v>
      </c>
      <c r="J51" s="3"/>
      <c r="K51" s="3"/>
      <c r="L51" s="3"/>
      <c r="M51" s="3"/>
      <c r="N51" s="3"/>
      <c r="O51" s="3"/>
      <c r="P51" s="3"/>
      <c r="Q51" s="3"/>
      <c r="R51" s="3"/>
      <c r="S51" s="3"/>
    </row>
    <row r="52" spans="1:19" ht="17.25" customHeight="1" x14ac:dyDescent="0.25">
      <c r="A52" s="103"/>
      <c r="B52" s="42" t="s">
        <v>161</v>
      </c>
      <c r="C52" s="66" t="s">
        <v>209</v>
      </c>
      <c r="D52" s="67"/>
      <c r="E52" s="67"/>
      <c r="F52" s="67"/>
      <c r="G52" s="11" t="e">
        <f t="shared" si="0"/>
        <v>#DIV/0!</v>
      </c>
      <c r="H52" s="12" t="e">
        <f t="shared" si="4"/>
        <v>#DIV/0!</v>
      </c>
      <c r="I52" s="12" t="e">
        <f t="shared" si="2"/>
        <v>#DIV/0!</v>
      </c>
      <c r="J52" s="3"/>
      <c r="K52" s="3"/>
      <c r="L52" s="3"/>
      <c r="M52" s="3"/>
      <c r="N52" s="3"/>
      <c r="O52" s="3"/>
      <c r="P52" s="3"/>
      <c r="Q52" s="3"/>
      <c r="R52" s="3"/>
      <c r="S52" s="3"/>
    </row>
    <row r="53" spans="1:19" ht="17.25" customHeight="1" x14ac:dyDescent="0.25">
      <c r="A53" s="103"/>
      <c r="B53" s="42" t="s">
        <v>162</v>
      </c>
      <c r="C53" s="41" t="s">
        <v>210</v>
      </c>
      <c r="D53" s="67"/>
      <c r="E53" s="67"/>
      <c r="F53" s="67"/>
      <c r="G53" s="64" t="e">
        <f t="shared" si="0"/>
        <v>#DIV/0!</v>
      </c>
      <c r="H53" s="12" t="e">
        <f t="shared" si="4"/>
        <v>#DIV/0!</v>
      </c>
      <c r="I53" s="12" t="e">
        <f t="shared" si="2"/>
        <v>#DIV/0!</v>
      </c>
      <c r="J53" s="3"/>
      <c r="K53" s="3"/>
      <c r="L53" s="3"/>
      <c r="M53" s="3"/>
      <c r="N53" s="3"/>
      <c r="O53" s="3"/>
      <c r="P53" s="3"/>
      <c r="Q53" s="3"/>
      <c r="R53" s="3"/>
      <c r="S53" s="3"/>
    </row>
    <row r="54" spans="1:19" ht="18" customHeight="1" thickBot="1" x14ac:dyDescent="0.3">
      <c r="A54" s="104"/>
      <c r="B54" s="42" t="s">
        <v>163</v>
      </c>
      <c r="C54" s="43" t="s">
        <v>211</v>
      </c>
      <c r="D54" s="70"/>
      <c r="E54" s="70"/>
      <c r="F54" s="70"/>
      <c r="G54" s="71" t="e">
        <f t="shared" si="0"/>
        <v>#DIV/0!</v>
      </c>
      <c r="H54" s="19" t="e">
        <f t="shared" si="4"/>
        <v>#DIV/0!</v>
      </c>
      <c r="I54" s="19" t="e">
        <f t="shared" si="2"/>
        <v>#DIV/0!</v>
      </c>
      <c r="J54" s="3"/>
      <c r="K54" s="3"/>
      <c r="L54" s="3"/>
      <c r="M54" s="3"/>
      <c r="N54" s="3"/>
      <c r="O54" s="3"/>
      <c r="P54" s="3"/>
      <c r="Q54" s="3"/>
      <c r="R54" s="3"/>
      <c r="S54" s="3"/>
    </row>
    <row r="55" spans="1:19" ht="20.25" thickBot="1" x14ac:dyDescent="0.3">
      <c r="A55" s="1"/>
      <c r="B55" s="68" t="s">
        <v>164</v>
      </c>
      <c r="C55" s="69" t="s">
        <v>212</v>
      </c>
      <c r="D55" s="72"/>
      <c r="E55" s="72"/>
      <c r="F55" s="73"/>
      <c r="G55" s="1"/>
      <c r="H55" s="1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</row>
    <row r="56" spans="1:19" x14ac:dyDescent="0.25">
      <c r="A56" s="4" t="s">
        <v>125</v>
      </c>
      <c r="B56" s="74" t="s">
        <v>126</v>
      </c>
      <c r="C56" s="159" t="s">
        <v>127</v>
      </c>
      <c r="D56" s="159"/>
      <c r="E56" s="159"/>
      <c r="F56" s="159"/>
      <c r="G56" s="159"/>
      <c r="H56" s="4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</row>
    <row r="57" spans="1:19" x14ac:dyDescent="0.25">
      <c r="A57" s="145" t="s">
        <v>1</v>
      </c>
      <c r="B57" s="147" t="s">
        <v>2</v>
      </c>
      <c r="C57" s="149" t="s">
        <v>3</v>
      </c>
      <c r="D57" s="151" t="s">
        <v>4</v>
      </c>
      <c r="E57" s="152"/>
      <c r="F57" s="153"/>
      <c r="G57" s="154" t="s">
        <v>5</v>
      </c>
      <c r="H57" s="156" t="s">
        <v>6</v>
      </c>
      <c r="I57" s="156"/>
      <c r="J57" s="3"/>
      <c r="K57" s="3"/>
      <c r="L57" s="3"/>
      <c r="M57" s="3"/>
      <c r="N57" s="3"/>
      <c r="O57" s="3"/>
      <c r="P57" s="3"/>
      <c r="Q57" s="3"/>
      <c r="R57" s="3"/>
      <c r="S57" s="3"/>
    </row>
    <row r="58" spans="1:19" x14ac:dyDescent="0.25">
      <c r="A58" s="146"/>
      <c r="B58" s="148"/>
      <c r="C58" s="150"/>
      <c r="D58" s="5" t="s">
        <v>7</v>
      </c>
      <c r="E58" s="5" t="s">
        <v>8</v>
      </c>
      <c r="F58" s="5" t="s">
        <v>9</v>
      </c>
      <c r="G58" s="155"/>
      <c r="H58" s="6" t="s">
        <v>10</v>
      </c>
      <c r="I58" s="7" t="s">
        <v>11</v>
      </c>
      <c r="K58" s="3"/>
      <c r="L58" s="3"/>
      <c r="M58" s="3"/>
      <c r="N58" s="3"/>
      <c r="O58" s="3"/>
      <c r="P58" s="3"/>
      <c r="Q58" s="3"/>
      <c r="R58" s="3"/>
      <c r="S58" s="3"/>
    </row>
    <row r="59" spans="1:19" ht="17.25" x14ac:dyDescent="0.25">
      <c r="A59" s="131" t="s">
        <v>12</v>
      </c>
      <c r="B59" s="8" t="s">
        <v>13</v>
      </c>
      <c r="C59" s="9" t="s">
        <v>14</v>
      </c>
      <c r="D59" s="10"/>
      <c r="E59" s="10"/>
      <c r="F59" s="10"/>
      <c r="G59" s="11" t="e">
        <f t="shared" ref="G59:G108" si="5" xml:space="preserve"> ROUND(AVERAGE(D59:F59),2)</f>
        <v>#DIV/0!</v>
      </c>
      <c r="H59" s="12" t="e">
        <f>RANK(G59,$G$59:$G$73)</f>
        <v>#DIV/0!</v>
      </c>
      <c r="I59" s="12" t="e">
        <f>RANK(G59,$G$59:$G$108)</f>
        <v>#DIV/0!</v>
      </c>
      <c r="J59" s="3"/>
      <c r="K59" s="3"/>
      <c r="L59" s="3"/>
      <c r="M59" s="3"/>
      <c r="N59" s="3"/>
      <c r="O59" s="3"/>
      <c r="P59" s="3"/>
      <c r="Q59" s="3"/>
      <c r="R59" s="3"/>
      <c r="S59" s="3"/>
    </row>
    <row r="60" spans="1:19" ht="17.25" x14ac:dyDescent="0.25">
      <c r="A60" s="132"/>
      <c r="B60" s="13" t="s">
        <v>15</v>
      </c>
      <c r="C60" s="14" t="s">
        <v>16</v>
      </c>
      <c r="D60" s="10"/>
      <c r="E60" s="10"/>
      <c r="F60" s="10"/>
      <c r="G60" s="11" t="e">
        <f t="shared" si="5"/>
        <v>#DIV/0!</v>
      </c>
      <c r="H60" s="12" t="e">
        <f t="shared" ref="H60:H73" si="6">RANK(G60,$G$59:$G$73)</f>
        <v>#DIV/0!</v>
      </c>
      <c r="I60" s="12" t="e">
        <f t="shared" ref="I60:I108" si="7">RANK(G60,$G$59:$G$108)</f>
        <v>#DIV/0!</v>
      </c>
      <c r="K60" s="3"/>
      <c r="L60" s="3"/>
      <c r="M60" s="3"/>
      <c r="N60" s="3"/>
      <c r="O60" s="3"/>
      <c r="P60" s="3"/>
      <c r="Q60" s="3"/>
      <c r="R60" s="3"/>
      <c r="S60" s="3"/>
    </row>
    <row r="61" spans="1:19" ht="17.25" x14ac:dyDescent="0.25">
      <c r="A61" s="132"/>
      <c r="B61" s="13" t="s">
        <v>17</v>
      </c>
      <c r="C61" s="14" t="s">
        <v>18</v>
      </c>
      <c r="D61" s="10"/>
      <c r="E61" s="10"/>
      <c r="F61" s="10"/>
      <c r="G61" s="11" t="e">
        <f t="shared" si="5"/>
        <v>#DIV/0!</v>
      </c>
      <c r="H61" s="12" t="e">
        <f t="shared" si="6"/>
        <v>#DIV/0!</v>
      </c>
      <c r="I61" s="12" t="e">
        <f t="shared" si="7"/>
        <v>#DIV/0!</v>
      </c>
      <c r="J61" s="3"/>
      <c r="K61" s="3"/>
      <c r="L61" s="3"/>
      <c r="M61" s="3"/>
      <c r="N61" s="3"/>
      <c r="O61" s="3"/>
      <c r="P61" s="3"/>
      <c r="Q61" s="3"/>
      <c r="R61" s="3"/>
      <c r="S61" s="3"/>
    </row>
    <row r="62" spans="1:19" ht="17.25" x14ac:dyDescent="0.25">
      <c r="A62" s="132"/>
      <c r="B62" s="13" t="s">
        <v>19</v>
      </c>
      <c r="C62" s="14" t="s">
        <v>20</v>
      </c>
      <c r="D62" s="10"/>
      <c r="E62" s="10"/>
      <c r="F62" s="10"/>
      <c r="G62" s="11" t="e">
        <f t="shared" si="5"/>
        <v>#DIV/0!</v>
      </c>
      <c r="H62" s="12" t="e">
        <f t="shared" si="6"/>
        <v>#DIV/0!</v>
      </c>
      <c r="I62" s="12" t="e">
        <f t="shared" si="7"/>
        <v>#DIV/0!</v>
      </c>
      <c r="J62" s="3"/>
      <c r="K62" s="3"/>
      <c r="L62" s="3"/>
      <c r="M62" s="3"/>
      <c r="N62" s="3" t="s">
        <v>128</v>
      </c>
      <c r="O62" s="3"/>
      <c r="P62" s="3"/>
      <c r="Q62" s="3"/>
      <c r="R62" s="3"/>
      <c r="S62" s="3"/>
    </row>
    <row r="63" spans="1:19" ht="17.25" x14ac:dyDescent="0.25">
      <c r="A63" s="132"/>
      <c r="B63" s="13" t="s">
        <v>21</v>
      </c>
      <c r="C63" s="14" t="s">
        <v>22</v>
      </c>
      <c r="D63" s="10"/>
      <c r="E63" s="10"/>
      <c r="F63" s="10"/>
      <c r="G63" s="11" t="e">
        <f t="shared" si="5"/>
        <v>#DIV/0!</v>
      </c>
      <c r="H63" s="12" t="e">
        <f t="shared" si="6"/>
        <v>#DIV/0!</v>
      </c>
      <c r="I63" s="12" t="e">
        <f t="shared" si="7"/>
        <v>#DIV/0!</v>
      </c>
      <c r="J63" s="3"/>
      <c r="K63" s="3"/>
      <c r="L63" s="3"/>
      <c r="M63" s="3"/>
      <c r="N63" s="3"/>
      <c r="O63" s="3"/>
      <c r="P63" s="3"/>
      <c r="Q63" s="3"/>
      <c r="R63" s="3"/>
      <c r="S63" s="3"/>
    </row>
    <row r="64" spans="1:19" ht="17.25" x14ac:dyDescent="0.25">
      <c r="A64" s="132"/>
      <c r="B64" s="13" t="s">
        <v>23</v>
      </c>
      <c r="C64" s="14" t="s">
        <v>24</v>
      </c>
      <c r="D64" s="10"/>
      <c r="E64" s="10"/>
      <c r="F64" s="10"/>
      <c r="G64" s="11" t="e">
        <f t="shared" si="5"/>
        <v>#DIV/0!</v>
      </c>
      <c r="H64" s="12" t="e">
        <f t="shared" si="6"/>
        <v>#DIV/0!</v>
      </c>
      <c r="I64" s="12" t="e">
        <f t="shared" si="7"/>
        <v>#DIV/0!</v>
      </c>
      <c r="J64" s="3"/>
      <c r="K64" s="3">
        <v>1</v>
      </c>
      <c r="L64" s="3"/>
      <c r="M64" s="3"/>
      <c r="N64" s="3"/>
      <c r="O64" s="3"/>
      <c r="P64" s="3"/>
      <c r="Q64" s="3"/>
      <c r="R64" s="3"/>
      <c r="S64" s="3"/>
    </row>
    <row r="65" spans="1:22" ht="17.25" x14ac:dyDescent="0.25">
      <c r="A65" s="132"/>
      <c r="B65" s="13" t="s">
        <v>25</v>
      </c>
      <c r="C65" s="14" t="s">
        <v>26</v>
      </c>
      <c r="D65" s="10"/>
      <c r="E65" s="10"/>
      <c r="F65" s="10"/>
      <c r="G65" s="11" t="e">
        <f t="shared" si="5"/>
        <v>#DIV/0!</v>
      </c>
      <c r="H65" s="12" t="e">
        <f t="shared" si="6"/>
        <v>#DIV/0!</v>
      </c>
      <c r="I65" s="12" t="e">
        <f t="shared" si="7"/>
        <v>#DIV/0!</v>
      </c>
      <c r="J65" s="3"/>
      <c r="K65" s="3"/>
      <c r="L65" s="3"/>
      <c r="M65" s="3"/>
      <c r="N65" s="3"/>
      <c r="O65" s="3"/>
      <c r="P65" s="3"/>
      <c r="Q65" s="3"/>
      <c r="R65" s="3"/>
      <c r="S65" s="3"/>
    </row>
    <row r="66" spans="1:22" ht="17.25" x14ac:dyDescent="0.25">
      <c r="A66" s="132"/>
      <c r="B66" s="13" t="s">
        <v>27</v>
      </c>
      <c r="C66" s="14" t="s">
        <v>28</v>
      </c>
      <c r="D66" s="10"/>
      <c r="E66" s="10"/>
      <c r="F66" s="10"/>
      <c r="G66" s="11" t="e">
        <f t="shared" si="5"/>
        <v>#DIV/0!</v>
      </c>
      <c r="H66" s="12" t="e">
        <f t="shared" si="6"/>
        <v>#DIV/0!</v>
      </c>
      <c r="I66" s="12" t="e">
        <f t="shared" si="7"/>
        <v>#DIV/0!</v>
      </c>
      <c r="J66" s="3"/>
      <c r="K66" s="3"/>
      <c r="L66" s="3"/>
      <c r="M66" s="3"/>
      <c r="N66" s="3"/>
      <c r="O66" s="3"/>
      <c r="P66" s="3"/>
      <c r="Q66" s="3"/>
      <c r="R66" s="3"/>
      <c r="S66" s="3"/>
    </row>
    <row r="67" spans="1:22" ht="17.25" x14ac:dyDescent="0.25">
      <c r="A67" s="132"/>
      <c r="B67" s="13" t="s">
        <v>29</v>
      </c>
      <c r="C67" s="14" t="s">
        <v>30</v>
      </c>
      <c r="D67" s="10"/>
      <c r="E67" s="10"/>
      <c r="F67" s="10"/>
      <c r="G67" s="11" t="e">
        <f t="shared" si="5"/>
        <v>#DIV/0!</v>
      </c>
      <c r="H67" s="12" t="e">
        <f t="shared" si="6"/>
        <v>#DIV/0!</v>
      </c>
      <c r="I67" s="12" t="e">
        <f t="shared" si="7"/>
        <v>#DIV/0!</v>
      </c>
      <c r="J67" s="3"/>
      <c r="K67" s="3"/>
      <c r="L67" s="3"/>
      <c r="M67" s="3"/>
      <c r="N67" s="3"/>
      <c r="O67" s="3"/>
      <c r="P67" s="3"/>
      <c r="Q67" s="3"/>
      <c r="R67" s="3"/>
      <c r="S67" s="3"/>
    </row>
    <row r="68" spans="1:22" ht="17.25" x14ac:dyDescent="0.25">
      <c r="A68" s="132"/>
      <c r="B68" s="13" t="s">
        <v>31</v>
      </c>
      <c r="C68" s="14" t="s">
        <v>32</v>
      </c>
      <c r="D68" s="10"/>
      <c r="E68" s="10"/>
      <c r="F68" s="10"/>
      <c r="G68" s="11" t="e">
        <f t="shared" si="5"/>
        <v>#DIV/0!</v>
      </c>
      <c r="H68" s="12" t="e">
        <f t="shared" si="6"/>
        <v>#DIV/0!</v>
      </c>
      <c r="I68" s="12" t="e">
        <f t="shared" si="7"/>
        <v>#DIV/0!</v>
      </c>
      <c r="J68" s="3"/>
      <c r="K68" s="3"/>
      <c r="L68" s="3"/>
      <c r="M68" s="3"/>
      <c r="N68" s="3"/>
      <c r="O68" s="3"/>
      <c r="P68" s="3"/>
      <c r="Q68" s="3"/>
      <c r="R68" s="3"/>
      <c r="S68" s="3"/>
    </row>
    <row r="69" spans="1:22" ht="17.25" x14ac:dyDescent="0.25">
      <c r="A69" s="132"/>
      <c r="B69" s="13" t="s">
        <v>33</v>
      </c>
      <c r="C69" s="14" t="s">
        <v>34</v>
      </c>
      <c r="D69" s="10"/>
      <c r="E69" s="10"/>
      <c r="F69" s="10"/>
      <c r="G69" s="11" t="e">
        <f t="shared" si="5"/>
        <v>#DIV/0!</v>
      </c>
      <c r="H69" s="12" t="e">
        <f t="shared" si="6"/>
        <v>#DIV/0!</v>
      </c>
      <c r="I69" s="12" t="e">
        <f t="shared" si="7"/>
        <v>#DIV/0!</v>
      </c>
      <c r="J69" s="3"/>
      <c r="K69" s="3"/>
      <c r="L69" s="3"/>
      <c r="M69" s="3"/>
      <c r="N69" s="3"/>
      <c r="O69" s="3"/>
      <c r="P69" s="3"/>
      <c r="Q69" s="3"/>
      <c r="R69" s="3"/>
      <c r="S69" s="3"/>
    </row>
    <row r="70" spans="1:22" ht="17.25" x14ac:dyDescent="0.25">
      <c r="A70" s="132"/>
      <c r="B70" s="13" t="s">
        <v>35</v>
      </c>
      <c r="C70" s="14" t="s">
        <v>36</v>
      </c>
      <c r="D70" s="10"/>
      <c r="E70" s="10"/>
      <c r="F70" s="10"/>
      <c r="G70" s="11" t="e">
        <f t="shared" si="5"/>
        <v>#DIV/0!</v>
      </c>
      <c r="H70" s="12" t="e">
        <f t="shared" si="6"/>
        <v>#DIV/0!</v>
      </c>
      <c r="I70" s="12" t="e">
        <f t="shared" si="7"/>
        <v>#DIV/0!</v>
      </c>
      <c r="J70" s="3"/>
      <c r="K70" s="3"/>
      <c r="L70" s="3"/>
      <c r="M70" s="3"/>
      <c r="N70" s="3"/>
      <c r="O70" s="3"/>
      <c r="P70" s="3"/>
      <c r="Q70" s="3"/>
      <c r="R70" s="3"/>
      <c r="S70" s="3"/>
    </row>
    <row r="71" spans="1:22" ht="17.25" x14ac:dyDescent="0.25">
      <c r="A71" s="132"/>
      <c r="B71" s="13" t="s">
        <v>37</v>
      </c>
      <c r="C71" s="14" t="s">
        <v>38</v>
      </c>
      <c r="D71" s="10"/>
      <c r="E71" s="10"/>
      <c r="F71" s="10"/>
      <c r="G71" s="11" t="e">
        <f t="shared" si="5"/>
        <v>#DIV/0!</v>
      </c>
      <c r="H71" s="12" t="e">
        <f t="shared" si="6"/>
        <v>#DIV/0!</v>
      </c>
      <c r="I71" s="12" t="e">
        <f t="shared" si="7"/>
        <v>#DIV/0!</v>
      </c>
      <c r="J71" s="3"/>
      <c r="K71" s="3"/>
      <c r="L71" s="3"/>
      <c r="M71" s="3"/>
      <c r="N71" s="3"/>
      <c r="O71" s="3"/>
      <c r="P71" s="3"/>
      <c r="Q71" s="3"/>
      <c r="R71" s="3"/>
      <c r="S71" s="3"/>
    </row>
    <row r="72" spans="1:22" ht="17.25" x14ac:dyDescent="0.25">
      <c r="A72" s="132"/>
      <c r="B72" s="13" t="s">
        <v>39</v>
      </c>
      <c r="C72" s="14" t="s">
        <v>40</v>
      </c>
      <c r="D72" s="10"/>
      <c r="E72" s="10"/>
      <c r="F72" s="10"/>
      <c r="G72" s="11" t="e">
        <f t="shared" si="5"/>
        <v>#DIV/0!</v>
      </c>
      <c r="H72" s="12" t="e">
        <f t="shared" si="6"/>
        <v>#DIV/0!</v>
      </c>
      <c r="I72" s="12" t="e">
        <f t="shared" si="7"/>
        <v>#DIV/0!</v>
      </c>
      <c r="J72" s="3"/>
      <c r="K72" s="3"/>
      <c r="L72" s="3"/>
      <c r="M72" s="3"/>
      <c r="N72" s="3"/>
      <c r="O72" s="3"/>
      <c r="P72" s="3"/>
      <c r="Q72" s="3"/>
      <c r="R72" s="3"/>
      <c r="S72" s="3"/>
    </row>
    <row r="73" spans="1:22" ht="18" thickBot="1" x14ac:dyDescent="0.3">
      <c r="A73" s="132"/>
      <c r="B73" s="15" t="s">
        <v>41</v>
      </c>
      <c r="C73" s="16" t="s">
        <v>42</v>
      </c>
      <c r="D73" s="17"/>
      <c r="E73" s="17"/>
      <c r="F73" s="17"/>
      <c r="G73" s="18" t="e">
        <f t="shared" si="5"/>
        <v>#DIV/0!</v>
      </c>
      <c r="H73" s="19" t="e">
        <f t="shared" si="6"/>
        <v>#DIV/0!</v>
      </c>
      <c r="I73" s="19" t="e">
        <f t="shared" si="7"/>
        <v>#DIV/0!</v>
      </c>
      <c r="J73" s="3"/>
      <c r="K73" s="3"/>
      <c r="L73" s="3"/>
      <c r="M73" s="3"/>
      <c r="N73" s="3"/>
      <c r="O73" s="3"/>
      <c r="P73" s="3"/>
      <c r="Q73" s="3"/>
      <c r="R73" s="3"/>
      <c r="S73" s="3"/>
    </row>
    <row r="74" spans="1:22" ht="17.25" x14ac:dyDescent="0.25">
      <c r="A74" s="132"/>
      <c r="B74" s="20" t="s">
        <v>43</v>
      </c>
      <c r="C74" s="21" t="s">
        <v>44</v>
      </c>
      <c r="D74" s="10"/>
      <c r="E74" s="10"/>
      <c r="F74" s="10"/>
      <c r="G74" s="11" t="e">
        <f t="shared" si="5"/>
        <v>#DIV/0!</v>
      </c>
      <c r="H74" s="12" t="e">
        <f>RANK(G74,$G$74:$G$88)</f>
        <v>#DIV/0!</v>
      </c>
      <c r="I74" s="12" t="e">
        <f t="shared" si="7"/>
        <v>#DIV/0!</v>
      </c>
      <c r="J74" s="3"/>
      <c r="K74" s="3"/>
      <c r="L74" s="3"/>
      <c r="M74" s="3"/>
      <c r="N74" s="3"/>
      <c r="O74" s="3"/>
      <c r="P74" s="3"/>
      <c r="Q74" s="3"/>
      <c r="R74" s="3"/>
      <c r="S74" s="3"/>
    </row>
    <row r="75" spans="1:22" ht="17.25" x14ac:dyDescent="0.25">
      <c r="A75" s="132"/>
      <c r="B75" s="22" t="s">
        <v>45</v>
      </c>
      <c r="C75" s="23" t="s">
        <v>46</v>
      </c>
      <c r="D75" s="10"/>
      <c r="E75" s="10"/>
      <c r="F75" s="10"/>
      <c r="G75" s="11" t="e">
        <f t="shared" si="5"/>
        <v>#DIV/0!</v>
      </c>
      <c r="H75" s="12" t="e">
        <f t="shared" ref="H75:H88" si="8">RANK(G75,$G$74:$G$88)</f>
        <v>#DIV/0!</v>
      </c>
      <c r="I75" s="12" t="e">
        <f t="shared" si="7"/>
        <v>#DIV/0!</v>
      </c>
      <c r="J75" s="3"/>
      <c r="K75" s="3"/>
      <c r="L75" s="3"/>
      <c r="M75" s="3"/>
      <c r="N75" s="3"/>
      <c r="O75" s="3"/>
      <c r="P75" s="3"/>
      <c r="Q75" s="3"/>
      <c r="R75" s="3"/>
      <c r="S75" s="3"/>
    </row>
    <row r="76" spans="1:22" ht="17.25" x14ac:dyDescent="0.25">
      <c r="A76" s="132"/>
      <c r="B76" s="22" t="s">
        <v>47</v>
      </c>
      <c r="C76" s="23" t="s">
        <v>48</v>
      </c>
      <c r="D76" s="10"/>
      <c r="E76" s="10"/>
      <c r="F76" s="10"/>
      <c r="G76" s="11" t="e">
        <f t="shared" si="5"/>
        <v>#DIV/0!</v>
      </c>
      <c r="H76" s="12" t="e">
        <f t="shared" si="8"/>
        <v>#DIV/0!</v>
      </c>
      <c r="I76" s="12" t="e">
        <f t="shared" si="7"/>
        <v>#DIV/0!</v>
      </c>
      <c r="J76" s="3"/>
      <c r="K76" s="3"/>
      <c r="L76" s="3"/>
      <c r="M76" s="3"/>
      <c r="N76" s="3"/>
      <c r="O76" s="3"/>
      <c r="P76" s="3"/>
      <c r="Q76" s="3"/>
      <c r="R76" s="3"/>
      <c r="S76" s="3"/>
    </row>
    <row r="77" spans="1:22" ht="17.25" x14ac:dyDescent="0.25">
      <c r="A77" s="132"/>
      <c r="B77" s="22" t="s">
        <v>49</v>
      </c>
      <c r="C77" s="23" t="s">
        <v>50</v>
      </c>
      <c r="D77" s="10"/>
      <c r="E77" s="10"/>
      <c r="F77" s="10"/>
      <c r="G77" s="11" t="e">
        <f t="shared" si="5"/>
        <v>#DIV/0!</v>
      </c>
      <c r="H77" s="12" t="e">
        <f t="shared" si="8"/>
        <v>#DIV/0!</v>
      </c>
      <c r="I77" s="12" t="e">
        <f t="shared" si="7"/>
        <v>#DIV/0!</v>
      </c>
      <c r="J77" s="3"/>
      <c r="K77" s="3"/>
      <c r="L77" s="3"/>
      <c r="M77" s="3"/>
      <c r="N77" s="3"/>
      <c r="O77" s="3"/>
      <c r="P77" s="3"/>
      <c r="Q77" s="3"/>
      <c r="R77" s="3"/>
      <c r="S77" s="3"/>
    </row>
    <row r="78" spans="1:22" ht="17.25" x14ac:dyDescent="0.25">
      <c r="A78" s="132"/>
      <c r="B78" s="22" t="s">
        <v>51</v>
      </c>
      <c r="C78" s="23" t="s">
        <v>52</v>
      </c>
      <c r="D78" s="10"/>
      <c r="E78" s="10"/>
      <c r="F78" s="10"/>
      <c r="G78" s="11" t="e">
        <f t="shared" si="5"/>
        <v>#DIV/0!</v>
      </c>
      <c r="H78" s="12" t="e">
        <f t="shared" si="8"/>
        <v>#DIV/0!</v>
      </c>
      <c r="I78" s="12" t="e">
        <f t="shared" si="7"/>
        <v>#DIV/0!</v>
      </c>
      <c r="J78" s="3"/>
      <c r="K78" s="3"/>
      <c r="L78" s="3"/>
      <c r="M78" s="3"/>
      <c r="N78" s="3"/>
      <c r="O78" s="3"/>
      <c r="P78" s="3"/>
      <c r="Q78" s="3"/>
      <c r="R78" s="3"/>
      <c r="S78" s="3"/>
    </row>
    <row r="79" spans="1:22" ht="17.25" x14ac:dyDescent="0.25">
      <c r="A79" s="132"/>
      <c r="B79" s="20" t="s">
        <v>53</v>
      </c>
      <c r="C79" s="24" t="s">
        <v>54</v>
      </c>
      <c r="D79" s="10"/>
      <c r="E79" s="10"/>
      <c r="F79" s="10"/>
      <c r="G79" s="11" t="e">
        <f t="shared" si="5"/>
        <v>#DIV/0!</v>
      </c>
      <c r="H79" s="12" t="e">
        <f t="shared" si="8"/>
        <v>#DIV/0!</v>
      </c>
      <c r="I79" s="12" t="e">
        <f t="shared" si="7"/>
        <v>#DIV/0!</v>
      </c>
      <c r="J79" s="3"/>
      <c r="Q79" s="3"/>
      <c r="R79" s="75" t="s">
        <v>129</v>
      </c>
      <c r="S79" s="75"/>
      <c r="T79" s="75"/>
      <c r="U79" s="75"/>
      <c r="V79" s="75"/>
    </row>
    <row r="80" spans="1:22" ht="30" x14ac:dyDescent="0.25">
      <c r="A80" s="132"/>
      <c r="B80" s="22" t="s">
        <v>55</v>
      </c>
      <c r="C80" s="25" t="s">
        <v>56</v>
      </c>
      <c r="D80" s="10"/>
      <c r="E80" s="10"/>
      <c r="F80" s="10"/>
      <c r="G80" s="11" t="e">
        <f t="shared" si="5"/>
        <v>#DIV/0!</v>
      </c>
      <c r="H80" s="12" t="e">
        <f t="shared" si="8"/>
        <v>#DIV/0!</v>
      </c>
      <c r="I80" s="12" t="e">
        <f t="shared" si="7"/>
        <v>#DIV/0!</v>
      </c>
      <c r="J80" s="3"/>
      <c r="K80" s="3"/>
      <c r="L80" s="3"/>
      <c r="M80" s="76" t="s">
        <v>79</v>
      </c>
      <c r="N80" s="77" t="s">
        <v>80</v>
      </c>
      <c r="O80" s="78" t="s">
        <v>81</v>
      </c>
      <c r="P80" s="78"/>
      <c r="Q80" s="79" t="s">
        <v>82</v>
      </c>
      <c r="R80" s="80"/>
      <c r="S80" s="79" t="s">
        <v>83</v>
      </c>
      <c r="T80" s="81"/>
      <c r="U80" s="78" t="s">
        <v>84</v>
      </c>
      <c r="V80" s="78"/>
    </row>
    <row r="81" spans="1:22" ht="19.5" x14ac:dyDescent="0.25">
      <c r="A81" s="132"/>
      <c r="B81" s="22" t="s">
        <v>57</v>
      </c>
      <c r="C81" s="23" t="s">
        <v>58</v>
      </c>
      <c r="D81" s="10"/>
      <c r="E81" s="10"/>
      <c r="F81" s="10"/>
      <c r="G81" s="11" t="e">
        <f t="shared" si="5"/>
        <v>#DIV/0!</v>
      </c>
      <c r="H81" s="12" t="e">
        <f t="shared" si="8"/>
        <v>#DIV/0!</v>
      </c>
      <c r="I81" s="12" t="e">
        <f t="shared" si="7"/>
        <v>#DIV/0!</v>
      </c>
      <c r="J81" s="3"/>
      <c r="M81" s="82"/>
      <c r="N81" s="83"/>
      <c r="O81" s="44" t="s">
        <v>87</v>
      </c>
      <c r="P81" s="45" t="s">
        <v>88</v>
      </c>
      <c r="Q81" s="44" t="s">
        <v>87</v>
      </c>
      <c r="R81" s="45" t="s">
        <v>88</v>
      </c>
      <c r="S81" s="46" t="s">
        <v>89</v>
      </c>
      <c r="T81" s="45" t="s">
        <v>88</v>
      </c>
      <c r="U81" s="46" t="s">
        <v>89</v>
      </c>
      <c r="V81" s="45" t="s">
        <v>88</v>
      </c>
    </row>
    <row r="82" spans="1:22" ht="17.25" x14ac:dyDescent="0.25">
      <c r="A82" s="132"/>
      <c r="B82" s="22" t="s">
        <v>59</v>
      </c>
      <c r="C82" s="23" t="s">
        <v>60</v>
      </c>
      <c r="D82" s="10"/>
      <c r="E82" s="10"/>
      <c r="F82" s="10"/>
      <c r="G82" s="11" t="e">
        <f t="shared" si="5"/>
        <v>#DIV/0!</v>
      </c>
      <c r="H82" s="12" t="e">
        <f t="shared" si="8"/>
        <v>#DIV/0!</v>
      </c>
      <c r="I82" s="12" t="e">
        <f t="shared" si="7"/>
        <v>#DIV/0!</v>
      </c>
      <c r="J82" s="3"/>
      <c r="M82" s="47">
        <v>12</v>
      </c>
      <c r="N82" s="48">
        <f>SUM(O82+Q82+S82+U82)</f>
        <v>0</v>
      </c>
      <c r="O82" s="49">
        <f>COUNTIF(G59:$G$73,"&gt;=9.0")</f>
        <v>0</v>
      </c>
      <c r="P82" s="50">
        <f>O82/16</f>
        <v>0</v>
      </c>
      <c r="Q82" s="49">
        <f>COUNTIF(G59:$G$73,"&gt;=8.5")-O82</f>
        <v>0</v>
      </c>
      <c r="R82" s="50">
        <f xml:space="preserve"> Q82/16</f>
        <v>0</v>
      </c>
      <c r="S82" s="49">
        <f>COUNTIF(G59:G73,"&gt;=8.0")-O82-Q82</f>
        <v>0</v>
      </c>
      <c r="T82" s="51">
        <f>S82/16</f>
        <v>0</v>
      </c>
      <c r="U82" s="49">
        <f>COUNTIF(G59:$G$73,"&lt;8.0")</f>
        <v>0</v>
      </c>
      <c r="V82" s="50">
        <f>U82/16</f>
        <v>0</v>
      </c>
    </row>
    <row r="83" spans="1:22" ht="18" thickBot="1" x14ac:dyDescent="0.3">
      <c r="A83" s="133"/>
      <c r="B83" s="26" t="s">
        <v>61</v>
      </c>
      <c r="C83" s="27" t="s">
        <v>62</v>
      </c>
      <c r="D83" s="28"/>
      <c r="E83" s="28"/>
      <c r="F83" s="28"/>
      <c r="G83" s="18" t="e">
        <f t="shared" si="5"/>
        <v>#DIV/0!</v>
      </c>
      <c r="H83" s="19" t="e">
        <f t="shared" si="8"/>
        <v>#DIV/0!</v>
      </c>
      <c r="I83" s="19" t="e">
        <f t="shared" si="7"/>
        <v>#DIV/0!</v>
      </c>
      <c r="J83" s="3"/>
      <c r="M83" s="47">
        <v>11</v>
      </c>
      <c r="N83" s="48">
        <f>SUM(O83+Q83+S83+U83)</f>
        <v>0</v>
      </c>
      <c r="O83" s="49">
        <f>COUNTIF($G89:$G108,"&gt;=9")</f>
        <v>0</v>
      </c>
      <c r="P83" s="50">
        <f>O83/20</f>
        <v>0</v>
      </c>
      <c r="Q83" s="49">
        <f>COUNTIF(G89:$G$108,"&gt;8.5")-O83</f>
        <v>0</v>
      </c>
      <c r="R83" s="52">
        <f>Q83/20</f>
        <v>0</v>
      </c>
      <c r="S83" s="49">
        <f>COUNTIF($G$89:G108,"&gt;=8")-O83-Q83</f>
        <v>0</v>
      </c>
      <c r="T83" s="51">
        <f>S83/20</f>
        <v>0</v>
      </c>
      <c r="U83" s="49">
        <f>COUNTIF(G84:$G$108,"&lt;8")</f>
        <v>0</v>
      </c>
      <c r="V83" s="50">
        <f>U83/20</f>
        <v>0</v>
      </c>
    </row>
    <row r="84" spans="1:22" ht="17.25" x14ac:dyDescent="0.25">
      <c r="A84" s="134" t="s">
        <v>63</v>
      </c>
      <c r="B84" s="29" t="s">
        <v>64</v>
      </c>
      <c r="C84" s="30" t="s">
        <v>65</v>
      </c>
      <c r="D84" s="31"/>
      <c r="E84" s="31"/>
      <c r="F84" s="31"/>
      <c r="G84" s="32" t="e">
        <f t="shared" si="5"/>
        <v>#DIV/0!</v>
      </c>
      <c r="H84" s="84" t="e">
        <f t="shared" si="8"/>
        <v>#DIV/0!</v>
      </c>
      <c r="I84" s="84" t="e">
        <f t="shared" si="7"/>
        <v>#DIV/0!</v>
      </c>
      <c r="J84" s="3"/>
      <c r="M84" s="47">
        <v>10</v>
      </c>
      <c r="N84" s="48">
        <f>SUM(O84+Q84+S84+U84)</f>
        <v>0</v>
      </c>
      <c r="O84" s="53">
        <f>COUNTIF(G74:$G$88,"&gt;=9")</f>
        <v>0</v>
      </c>
      <c r="P84" s="50">
        <f>O84/15</f>
        <v>0</v>
      </c>
      <c r="Q84" s="49">
        <f>COUNTIF(G74:$G$88,"&gt;=8.5") -O84</f>
        <v>0</v>
      </c>
      <c r="R84" s="52">
        <f>Q84/15</f>
        <v>0</v>
      </c>
      <c r="S84" s="49">
        <f>COUNTIF(G74:$G$88,"&gt;=8")-O84-Q84</f>
        <v>0</v>
      </c>
      <c r="T84" s="51">
        <f>S84/15</f>
        <v>0</v>
      </c>
      <c r="U84" s="53">
        <f>COUNTIF(G74:$G$88,"&lt;8")</f>
        <v>0</v>
      </c>
      <c r="V84" s="50">
        <f>100%-P84-R84-T84</f>
        <v>1</v>
      </c>
    </row>
    <row r="85" spans="1:22" ht="17.25" x14ac:dyDescent="0.25">
      <c r="A85" s="132"/>
      <c r="B85" s="22" t="s">
        <v>66</v>
      </c>
      <c r="C85" s="23" t="s">
        <v>67</v>
      </c>
      <c r="D85" s="33"/>
      <c r="E85" s="33"/>
      <c r="F85" s="33"/>
      <c r="G85" s="34" t="e">
        <f t="shared" si="5"/>
        <v>#DIV/0!</v>
      </c>
      <c r="H85" s="12" t="e">
        <f t="shared" si="8"/>
        <v>#DIV/0!</v>
      </c>
      <c r="I85" s="12" t="e">
        <f t="shared" si="7"/>
        <v>#DIV/0!</v>
      </c>
      <c r="J85" s="3"/>
      <c r="M85" s="54" t="s">
        <v>98</v>
      </c>
      <c r="N85" s="55">
        <f>SUM(N82:N84)</f>
        <v>0</v>
      </c>
      <c r="O85" s="53">
        <f>SUM(O82:O84)</f>
        <v>0</v>
      </c>
      <c r="P85" s="56">
        <f>O85/51</f>
        <v>0</v>
      </c>
      <c r="Q85" s="53">
        <f>SUM(Q82:Q84)</f>
        <v>0</v>
      </c>
      <c r="R85" s="57">
        <f>Q85/51</f>
        <v>0</v>
      </c>
      <c r="S85" s="53">
        <f>SUM(S82:S84)</f>
        <v>0</v>
      </c>
      <c r="T85" s="58">
        <f>S85/51</f>
        <v>0</v>
      </c>
      <c r="U85" s="53">
        <f>SUM(U82:U84)</f>
        <v>0</v>
      </c>
      <c r="V85" s="59">
        <f>U85/51</f>
        <v>0</v>
      </c>
    </row>
    <row r="86" spans="1:22" ht="17.25" x14ac:dyDescent="0.25">
      <c r="A86" s="132"/>
      <c r="B86" s="22" t="s">
        <v>68</v>
      </c>
      <c r="C86" s="23" t="s">
        <v>69</v>
      </c>
      <c r="D86" s="33"/>
      <c r="E86" s="33"/>
      <c r="F86" s="33"/>
      <c r="G86" s="34" t="e">
        <f t="shared" si="5"/>
        <v>#DIV/0!</v>
      </c>
      <c r="H86" s="12" t="e">
        <f t="shared" si="8"/>
        <v>#DIV/0!</v>
      </c>
      <c r="I86" s="12" t="e">
        <f t="shared" si="7"/>
        <v>#DIV/0!</v>
      </c>
      <c r="J86" s="3"/>
    </row>
    <row r="87" spans="1:22" ht="17.25" x14ac:dyDescent="0.25">
      <c r="A87" s="132"/>
      <c r="B87" s="22" t="s">
        <v>70</v>
      </c>
      <c r="C87" s="35" t="s">
        <v>71</v>
      </c>
      <c r="D87" s="36"/>
      <c r="E87" s="36"/>
      <c r="F87" s="36"/>
      <c r="G87" s="34" t="e">
        <f t="shared" si="5"/>
        <v>#DIV/0!</v>
      </c>
      <c r="H87" s="12" t="e">
        <f t="shared" si="8"/>
        <v>#DIV/0!</v>
      </c>
      <c r="I87" s="12" t="e">
        <f t="shared" si="7"/>
        <v>#DIV/0!</v>
      </c>
      <c r="J87" s="3"/>
    </row>
    <row r="88" spans="1:22" ht="18" thickBot="1" x14ac:dyDescent="0.3">
      <c r="A88" s="132"/>
      <c r="B88" s="26" t="s">
        <v>72</v>
      </c>
      <c r="C88" s="37" t="s">
        <v>73</v>
      </c>
      <c r="D88" s="38"/>
      <c r="E88" s="38"/>
      <c r="F88" s="38"/>
      <c r="G88" s="18" t="e">
        <f t="shared" si="5"/>
        <v>#DIV/0!</v>
      </c>
      <c r="H88" s="19" t="e">
        <f t="shared" si="8"/>
        <v>#DIV/0!</v>
      </c>
      <c r="I88" s="19" t="e">
        <f t="shared" si="7"/>
        <v>#DIV/0!</v>
      </c>
      <c r="J88" s="3"/>
      <c r="K88" s="3"/>
      <c r="L88" s="3"/>
      <c r="M88" s="3"/>
      <c r="N88" s="3"/>
      <c r="O88" s="3"/>
      <c r="P88" s="3"/>
      <c r="Q88" s="3"/>
      <c r="R88" s="3"/>
      <c r="S88" s="3"/>
    </row>
    <row r="89" spans="1:22" ht="17.25" x14ac:dyDescent="0.25">
      <c r="A89" s="132"/>
      <c r="B89" s="40" t="s">
        <v>74</v>
      </c>
      <c r="C89" s="41" t="s">
        <v>75</v>
      </c>
      <c r="D89" s="10"/>
      <c r="E89" s="10"/>
      <c r="F89" s="10"/>
      <c r="G89" s="11" t="e">
        <f t="shared" si="5"/>
        <v>#DIV/0!</v>
      </c>
      <c r="H89" s="12" t="e">
        <f>RANK(G89,$G$89:$G$108)</f>
        <v>#DIV/0!</v>
      </c>
      <c r="I89" s="12" t="e">
        <f t="shared" si="7"/>
        <v>#DIV/0!</v>
      </c>
      <c r="J89" s="3"/>
      <c r="K89" s="3"/>
      <c r="L89" s="3"/>
      <c r="M89" s="3"/>
      <c r="N89" s="3"/>
      <c r="O89" s="3"/>
      <c r="P89" s="3"/>
      <c r="Q89" s="3"/>
      <c r="R89" s="3"/>
      <c r="S89" s="3"/>
    </row>
    <row r="90" spans="1:22" ht="17.25" x14ac:dyDescent="0.25">
      <c r="A90" s="132"/>
      <c r="B90" s="42" t="s">
        <v>77</v>
      </c>
      <c r="C90" s="41" t="s">
        <v>78</v>
      </c>
      <c r="D90" s="10"/>
      <c r="E90" s="10"/>
      <c r="F90" s="10"/>
      <c r="G90" s="11" t="e">
        <f t="shared" si="5"/>
        <v>#DIV/0!</v>
      </c>
      <c r="H90" s="12" t="e">
        <f t="shared" ref="H90:H108" si="9">RANK(G90,$G$89:$G$108)</f>
        <v>#DIV/0!</v>
      </c>
      <c r="I90" s="12" t="e">
        <f t="shared" si="7"/>
        <v>#DIV/0!</v>
      </c>
      <c r="J90" s="3"/>
      <c r="K90" s="3"/>
      <c r="L90" s="3"/>
      <c r="M90" s="3"/>
      <c r="N90" s="3"/>
      <c r="O90" s="3"/>
      <c r="P90" s="3"/>
      <c r="Q90" s="3"/>
      <c r="R90" s="3"/>
      <c r="S90" s="3"/>
    </row>
    <row r="91" spans="1:22" ht="17.25" x14ac:dyDescent="0.25">
      <c r="A91" s="132"/>
      <c r="B91" s="42" t="s">
        <v>85</v>
      </c>
      <c r="C91" s="43" t="s">
        <v>86</v>
      </c>
      <c r="D91" s="10"/>
      <c r="E91" s="10"/>
      <c r="F91" s="10"/>
      <c r="G91" s="11" t="e">
        <f t="shared" si="5"/>
        <v>#DIV/0!</v>
      </c>
      <c r="H91" s="12" t="e">
        <f t="shared" si="9"/>
        <v>#DIV/0!</v>
      </c>
      <c r="I91" s="12" t="e">
        <f t="shared" si="7"/>
        <v>#DIV/0!</v>
      </c>
      <c r="J91" s="3"/>
      <c r="K91" s="3"/>
      <c r="L91" s="3"/>
      <c r="M91" s="3"/>
      <c r="N91" s="3"/>
      <c r="O91" s="3"/>
      <c r="P91" s="3"/>
      <c r="Q91" s="3"/>
      <c r="R91" s="3"/>
      <c r="S91" s="3"/>
    </row>
    <row r="92" spans="1:22" ht="17.25" x14ac:dyDescent="0.25">
      <c r="A92" s="132"/>
      <c r="B92" s="42" t="s">
        <v>90</v>
      </c>
      <c r="C92" s="43" t="s">
        <v>91</v>
      </c>
      <c r="D92" s="10"/>
      <c r="E92" s="10"/>
      <c r="F92" s="10"/>
      <c r="G92" s="11" t="e">
        <f t="shared" si="5"/>
        <v>#DIV/0!</v>
      </c>
      <c r="H92" s="12" t="e">
        <f t="shared" si="9"/>
        <v>#DIV/0!</v>
      </c>
      <c r="I92" s="12" t="e">
        <f t="shared" si="7"/>
        <v>#DIV/0!</v>
      </c>
      <c r="J92" s="3"/>
      <c r="K92" s="3"/>
      <c r="L92" s="3"/>
      <c r="M92" s="3"/>
      <c r="N92" s="3"/>
      <c r="O92" s="3"/>
      <c r="P92" s="3"/>
      <c r="Q92" s="3"/>
      <c r="R92" s="3"/>
      <c r="S92" s="3"/>
    </row>
    <row r="93" spans="1:22" ht="17.25" x14ac:dyDescent="0.25">
      <c r="A93" s="132"/>
      <c r="B93" s="42" t="s">
        <v>92</v>
      </c>
      <c r="C93" s="43" t="s">
        <v>93</v>
      </c>
      <c r="D93" s="33"/>
      <c r="E93" s="33"/>
      <c r="F93" s="33"/>
      <c r="G93" s="34" t="e">
        <f t="shared" si="5"/>
        <v>#DIV/0!</v>
      </c>
      <c r="H93" s="12" t="e">
        <f t="shared" si="9"/>
        <v>#DIV/0!</v>
      </c>
      <c r="I93" s="12" t="e">
        <f t="shared" si="7"/>
        <v>#DIV/0!</v>
      </c>
      <c r="J93" s="3"/>
      <c r="K93" s="3"/>
      <c r="L93" s="3"/>
      <c r="M93" s="3"/>
      <c r="N93" s="3"/>
      <c r="O93" s="3"/>
      <c r="P93" s="3"/>
      <c r="Q93" s="3"/>
      <c r="R93" s="3"/>
      <c r="S93" s="3"/>
    </row>
    <row r="94" spans="1:22" ht="17.25" x14ac:dyDescent="0.25">
      <c r="A94" s="132"/>
      <c r="B94" s="42" t="s">
        <v>94</v>
      </c>
      <c r="C94" s="41" t="s">
        <v>95</v>
      </c>
      <c r="D94" s="10"/>
      <c r="E94" s="10"/>
      <c r="F94" s="10"/>
      <c r="G94" s="11" t="e">
        <f t="shared" si="5"/>
        <v>#DIV/0!</v>
      </c>
      <c r="H94" s="12" t="e">
        <f t="shared" si="9"/>
        <v>#DIV/0!</v>
      </c>
      <c r="I94" s="12" t="e">
        <f t="shared" si="7"/>
        <v>#DIV/0!</v>
      </c>
      <c r="J94" s="3"/>
      <c r="K94" s="3"/>
      <c r="L94" s="3"/>
      <c r="M94" s="3"/>
      <c r="N94" s="3"/>
      <c r="O94" s="3"/>
      <c r="P94" s="3"/>
      <c r="Q94" s="3"/>
      <c r="R94" s="3"/>
      <c r="S94" s="3"/>
    </row>
    <row r="95" spans="1:22" ht="17.25" x14ac:dyDescent="0.25">
      <c r="A95" s="132"/>
      <c r="B95" s="42" t="s">
        <v>96</v>
      </c>
      <c r="C95" s="43" t="s">
        <v>97</v>
      </c>
      <c r="D95" s="10"/>
      <c r="E95" s="10"/>
      <c r="F95" s="10"/>
      <c r="G95" s="11" t="e">
        <f t="shared" si="5"/>
        <v>#DIV/0!</v>
      </c>
      <c r="H95" s="12" t="e">
        <f t="shared" si="9"/>
        <v>#DIV/0!</v>
      </c>
      <c r="I95" s="12" t="e">
        <f t="shared" si="7"/>
        <v>#DIV/0!</v>
      </c>
      <c r="J95" s="3"/>
      <c r="K95" s="3"/>
      <c r="L95" s="3"/>
      <c r="M95" s="3"/>
      <c r="N95" s="3"/>
      <c r="O95" s="3"/>
      <c r="P95" s="3"/>
      <c r="Q95" s="3"/>
      <c r="R95" s="3"/>
      <c r="S95" s="3"/>
    </row>
    <row r="96" spans="1:22" ht="17.25" x14ac:dyDescent="0.25">
      <c r="A96" s="132"/>
      <c r="B96" s="42" t="s">
        <v>99</v>
      </c>
      <c r="C96" s="43" t="s">
        <v>100</v>
      </c>
      <c r="D96" s="10"/>
      <c r="E96" s="10"/>
      <c r="F96" s="10"/>
      <c r="G96" s="11" t="e">
        <f t="shared" si="5"/>
        <v>#DIV/0!</v>
      </c>
      <c r="H96" s="12" t="e">
        <f t="shared" si="9"/>
        <v>#DIV/0!</v>
      </c>
      <c r="I96" s="12" t="e">
        <f t="shared" si="7"/>
        <v>#DIV/0!</v>
      </c>
      <c r="J96" s="3"/>
      <c r="K96" s="3"/>
      <c r="L96" s="3"/>
      <c r="M96" s="3"/>
      <c r="N96" s="3"/>
      <c r="O96" s="3"/>
      <c r="P96" s="3"/>
      <c r="Q96" s="3"/>
      <c r="R96" s="3"/>
      <c r="S96" s="3"/>
    </row>
    <row r="97" spans="1:19" ht="17.25" x14ac:dyDescent="0.25">
      <c r="A97" s="132"/>
      <c r="B97" s="42" t="s">
        <v>101</v>
      </c>
      <c r="C97" s="60" t="s">
        <v>102</v>
      </c>
      <c r="D97" s="10"/>
      <c r="E97" s="10"/>
      <c r="F97" s="10"/>
      <c r="G97" s="11" t="e">
        <f t="shared" si="5"/>
        <v>#DIV/0!</v>
      </c>
      <c r="H97" s="12" t="e">
        <f t="shared" si="9"/>
        <v>#DIV/0!</v>
      </c>
      <c r="I97" s="12" t="e">
        <f t="shared" si="7"/>
        <v>#DIV/0!</v>
      </c>
      <c r="J97" s="3"/>
      <c r="K97" s="3"/>
      <c r="L97" s="3"/>
      <c r="M97" s="3"/>
      <c r="N97" s="3"/>
      <c r="O97" s="3"/>
      <c r="P97" s="3"/>
      <c r="Q97" s="3"/>
      <c r="R97" s="3"/>
      <c r="S97" s="3"/>
    </row>
    <row r="98" spans="1:19" ht="17.25" x14ac:dyDescent="0.25">
      <c r="A98" s="132"/>
      <c r="B98" s="42" t="s">
        <v>103</v>
      </c>
      <c r="C98" s="43" t="s">
        <v>104</v>
      </c>
      <c r="D98" s="10"/>
      <c r="E98" s="10"/>
      <c r="F98" s="10"/>
      <c r="G98" s="11" t="e">
        <f t="shared" si="5"/>
        <v>#DIV/0!</v>
      </c>
      <c r="H98" s="12" t="e">
        <f t="shared" si="9"/>
        <v>#DIV/0!</v>
      </c>
      <c r="I98" s="12" t="e">
        <f t="shared" si="7"/>
        <v>#DIV/0!</v>
      </c>
      <c r="J98" s="3"/>
      <c r="K98" s="3"/>
      <c r="L98" s="3"/>
      <c r="M98" s="3"/>
      <c r="N98" s="3"/>
      <c r="O98" s="3"/>
      <c r="P98" s="3"/>
      <c r="Q98" s="3"/>
      <c r="R98" s="3"/>
      <c r="S98" s="3"/>
    </row>
    <row r="99" spans="1:19" ht="17.25" x14ac:dyDescent="0.25">
      <c r="A99" s="132"/>
      <c r="B99" s="42" t="s">
        <v>105</v>
      </c>
      <c r="C99" s="43" t="s">
        <v>106</v>
      </c>
      <c r="D99" s="10"/>
      <c r="E99" s="10"/>
      <c r="F99" s="10"/>
      <c r="G99" s="11" t="e">
        <f t="shared" si="5"/>
        <v>#DIV/0!</v>
      </c>
      <c r="H99" s="12" t="e">
        <f t="shared" si="9"/>
        <v>#DIV/0!</v>
      </c>
      <c r="I99" s="12" t="e">
        <f t="shared" si="7"/>
        <v>#DIV/0!</v>
      </c>
      <c r="J99" s="3"/>
      <c r="K99" s="3"/>
      <c r="L99" s="3"/>
      <c r="M99" s="3"/>
      <c r="N99" s="3"/>
      <c r="O99" s="3"/>
      <c r="P99" s="3"/>
      <c r="Q99" s="3"/>
      <c r="R99" s="3"/>
      <c r="S99" s="3"/>
    </row>
    <row r="100" spans="1:19" ht="17.25" x14ac:dyDescent="0.25">
      <c r="A100" s="132"/>
      <c r="B100" s="42" t="s">
        <v>107</v>
      </c>
      <c r="C100" s="43" t="s">
        <v>108</v>
      </c>
      <c r="D100" s="10"/>
      <c r="E100" s="10"/>
      <c r="F100" s="10"/>
      <c r="G100" s="34" t="e">
        <f t="shared" si="5"/>
        <v>#DIV/0!</v>
      </c>
      <c r="H100" s="12" t="e">
        <f t="shared" si="9"/>
        <v>#DIV/0!</v>
      </c>
      <c r="I100" s="12" t="e">
        <f t="shared" si="7"/>
        <v>#DIV/0!</v>
      </c>
      <c r="J100" s="3"/>
      <c r="K100" s="3"/>
      <c r="L100" s="3"/>
      <c r="M100" s="3"/>
      <c r="N100" s="3"/>
      <c r="O100" s="3"/>
      <c r="P100" s="3"/>
      <c r="Q100" s="3"/>
      <c r="R100" s="3"/>
      <c r="S100" s="3"/>
    </row>
    <row r="101" spans="1:19" ht="17.25" x14ac:dyDescent="0.25">
      <c r="A101" s="132"/>
      <c r="B101" s="42" t="s">
        <v>109</v>
      </c>
      <c r="C101" s="43" t="s">
        <v>110</v>
      </c>
      <c r="D101" s="10"/>
      <c r="E101" s="10"/>
      <c r="F101" s="10"/>
      <c r="G101" s="34" t="e">
        <f t="shared" si="5"/>
        <v>#DIV/0!</v>
      </c>
      <c r="H101" s="12" t="e">
        <f t="shared" si="9"/>
        <v>#DIV/0!</v>
      </c>
      <c r="I101" s="12" t="e">
        <f t="shared" si="7"/>
        <v>#DIV/0!</v>
      </c>
      <c r="J101" s="3"/>
      <c r="K101" s="3"/>
      <c r="L101" s="3"/>
      <c r="M101" s="3"/>
      <c r="N101" s="3"/>
      <c r="O101" s="3"/>
      <c r="P101" s="3"/>
      <c r="Q101" s="3"/>
      <c r="R101" s="3"/>
      <c r="S101" s="3"/>
    </row>
    <row r="102" spans="1:19" ht="17.25" x14ac:dyDescent="0.25">
      <c r="A102" s="132"/>
      <c r="B102" s="42" t="s">
        <v>111</v>
      </c>
      <c r="C102" s="61" t="s">
        <v>112</v>
      </c>
      <c r="D102" s="10"/>
      <c r="E102" s="10"/>
      <c r="F102" s="10"/>
      <c r="G102" s="34" t="e">
        <f t="shared" si="5"/>
        <v>#DIV/0!</v>
      </c>
      <c r="H102" s="12" t="e">
        <f t="shared" si="9"/>
        <v>#DIV/0!</v>
      </c>
      <c r="I102" s="12" t="e">
        <f t="shared" si="7"/>
        <v>#DIV/0!</v>
      </c>
      <c r="J102" s="3"/>
      <c r="K102" s="3"/>
      <c r="L102" s="3"/>
      <c r="M102" s="3"/>
      <c r="N102" s="3"/>
      <c r="O102" s="3"/>
      <c r="P102" s="3"/>
      <c r="Q102" s="3"/>
      <c r="R102" s="3"/>
      <c r="S102" s="3"/>
    </row>
    <row r="103" spans="1:19" ht="17.25" x14ac:dyDescent="0.25">
      <c r="A103" s="132"/>
      <c r="B103" s="62" t="s">
        <v>113</v>
      </c>
      <c r="C103" s="61" t="s">
        <v>114</v>
      </c>
      <c r="D103" s="63"/>
      <c r="E103" s="63"/>
      <c r="F103" s="63"/>
      <c r="G103" s="34" t="e">
        <f t="shared" si="5"/>
        <v>#DIV/0!</v>
      </c>
      <c r="H103" s="12" t="e">
        <f t="shared" si="9"/>
        <v>#DIV/0!</v>
      </c>
      <c r="I103" s="12" t="e">
        <f t="shared" si="7"/>
        <v>#DIV/0!</v>
      </c>
      <c r="J103" s="3"/>
      <c r="K103" s="3"/>
      <c r="L103" s="3"/>
      <c r="M103" s="3"/>
      <c r="N103" s="3"/>
      <c r="O103" s="3"/>
      <c r="P103" s="3"/>
      <c r="Q103" s="3"/>
      <c r="R103" s="3"/>
      <c r="S103" s="3"/>
    </row>
    <row r="104" spans="1:19" ht="17.25" x14ac:dyDescent="0.25">
      <c r="A104" s="132"/>
      <c r="B104" s="42" t="s">
        <v>115</v>
      </c>
      <c r="C104" s="60" t="s">
        <v>116</v>
      </c>
      <c r="D104" s="65"/>
      <c r="E104" s="65"/>
      <c r="F104" s="65"/>
      <c r="G104" s="34" t="e">
        <f t="shared" si="5"/>
        <v>#DIV/0!</v>
      </c>
      <c r="H104" s="12" t="e">
        <f t="shared" si="9"/>
        <v>#DIV/0!</v>
      </c>
      <c r="I104" s="12" t="e">
        <f t="shared" si="7"/>
        <v>#DIV/0!</v>
      </c>
      <c r="J104" s="3"/>
      <c r="K104" s="3"/>
      <c r="L104" s="3"/>
      <c r="M104" s="3"/>
      <c r="N104" s="3"/>
      <c r="O104" s="3"/>
      <c r="P104" s="3"/>
      <c r="Q104" s="3"/>
      <c r="R104" s="3"/>
      <c r="S104" s="3"/>
    </row>
    <row r="105" spans="1:19" ht="17.25" x14ac:dyDescent="0.25">
      <c r="A105" s="132"/>
      <c r="B105" s="42" t="s">
        <v>117</v>
      </c>
      <c r="C105" s="66" t="s">
        <v>118</v>
      </c>
      <c r="D105" s="67"/>
      <c r="E105" s="67"/>
      <c r="F105" s="67"/>
      <c r="G105" s="34" t="e">
        <f t="shared" si="5"/>
        <v>#DIV/0!</v>
      </c>
      <c r="H105" s="12" t="e">
        <f t="shared" si="9"/>
        <v>#DIV/0!</v>
      </c>
      <c r="I105" s="12" t="e">
        <f t="shared" si="7"/>
        <v>#DIV/0!</v>
      </c>
      <c r="J105" s="3"/>
      <c r="K105" s="3"/>
      <c r="L105" s="3"/>
      <c r="M105" s="3"/>
      <c r="N105" s="3"/>
      <c r="O105" s="3"/>
      <c r="P105" s="3"/>
      <c r="Q105" s="3"/>
      <c r="R105" s="3"/>
      <c r="S105" s="3"/>
    </row>
    <row r="106" spans="1:19" ht="17.25" x14ac:dyDescent="0.25">
      <c r="A106" s="132"/>
      <c r="B106" s="42" t="s">
        <v>119</v>
      </c>
      <c r="C106" s="41" t="s">
        <v>120</v>
      </c>
      <c r="D106" s="67"/>
      <c r="E106" s="67"/>
      <c r="F106" s="67"/>
      <c r="G106" s="34" t="e">
        <f t="shared" si="5"/>
        <v>#DIV/0!</v>
      </c>
      <c r="H106" s="12" t="e">
        <f t="shared" si="9"/>
        <v>#DIV/0!</v>
      </c>
      <c r="I106" s="12" t="e">
        <f t="shared" si="7"/>
        <v>#DIV/0!</v>
      </c>
      <c r="J106" s="3"/>
      <c r="K106" s="3"/>
      <c r="L106" s="3"/>
      <c r="M106" s="3"/>
      <c r="N106" s="3"/>
      <c r="O106" s="3"/>
      <c r="P106" s="3"/>
      <c r="Q106" s="3"/>
      <c r="R106" s="3"/>
      <c r="S106" s="3"/>
    </row>
    <row r="107" spans="1:19" ht="17.25" x14ac:dyDescent="0.25">
      <c r="A107" s="132"/>
      <c r="B107" s="42" t="s">
        <v>121</v>
      </c>
      <c r="C107" s="43" t="s">
        <v>122</v>
      </c>
      <c r="D107" s="67"/>
      <c r="E107" s="67"/>
      <c r="F107" s="67"/>
      <c r="G107" s="34" t="e">
        <f t="shared" si="5"/>
        <v>#DIV/0!</v>
      </c>
      <c r="H107" s="12" t="e">
        <f t="shared" si="9"/>
        <v>#DIV/0!</v>
      </c>
      <c r="I107" s="12" t="e">
        <f t="shared" si="7"/>
        <v>#DIV/0!</v>
      </c>
      <c r="J107" s="3"/>
      <c r="K107" s="3"/>
      <c r="L107" s="3"/>
      <c r="M107" s="3"/>
      <c r="N107" s="3"/>
      <c r="O107" s="3"/>
      <c r="P107" s="3"/>
      <c r="Q107" s="3"/>
      <c r="R107" s="3"/>
      <c r="S107" s="3"/>
    </row>
    <row r="108" spans="1:19" ht="17.25" x14ac:dyDescent="0.25">
      <c r="A108" s="158"/>
      <c r="B108" s="85" t="s">
        <v>123</v>
      </c>
      <c r="C108" s="86" t="s">
        <v>124</v>
      </c>
      <c r="D108" s="87"/>
      <c r="E108" s="87"/>
      <c r="F108" s="87"/>
      <c r="G108" s="88" t="e">
        <f t="shared" si="5"/>
        <v>#DIV/0!</v>
      </c>
      <c r="H108" s="89" t="e">
        <f t="shared" si="9"/>
        <v>#DIV/0!</v>
      </c>
      <c r="I108" s="89" t="e">
        <f t="shared" si="7"/>
        <v>#DIV/0!</v>
      </c>
      <c r="J108" s="3"/>
      <c r="K108" s="3"/>
      <c r="L108" s="3"/>
      <c r="M108" s="3"/>
      <c r="N108" s="3"/>
      <c r="O108" s="3"/>
      <c r="P108" s="3"/>
      <c r="Q108" s="3"/>
      <c r="R108" s="3"/>
      <c r="S108" s="3"/>
    </row>
    <row r="109" spans="1:19" ht="19.5" x14ac:dyDescent="0.25">
      <c r="A109" s="1"/>
      <c r="B109" s="3"/>
      <c r="C109" s="157" t="s">
        <v>0</v>
      </c>
      <c r="D109" s="157"/>
      <c r="E109" s="157"/>
      <c r="F109" s="157"/>
      <c r="G109" s="1"/>
      <c r="H109" s="1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</row>
    <row r="110" spans="1:19" x14ac:dyDescent="0.25">
      <c r="A110" s="4"/>
      <c r="B110" s="4"/>
      <c r="C110" s="90" t="s">
        <v>130</v>
      </c>
      <c r="D110" s="90"/>
      <c r="E110" s="90"/>
      <c r="F110" s="90"/>
      <c r="G110" s="4"/>
      <c r="H110" s="4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</row>
    <row r="111" spans="1:19" x14ac:dyDescent="0.25">
      <c r="A111" s="145" t="s">
        <v>1</v>
      </c>
      <c r="B111" s="147" t="s">
        <v>2</v>
      </c>
      <c r="C111" s="149" t="s">
        <v>3</v>
      </c>
      <c r="D111" s="151" t="s">
        <v>4</v>
      </c>
      <c r="E111" s="152"/>
      <c r="F111" s="153"/>
      <c r="G111" s="154" t="s">
        <v>5</v>
      </c>
      <c r="H111" s="156" t="s">
        <v>6</v>
      </c>
      <c r="I111" s="156"/>
      <c r="J111" s="3"/>
      <c r="K111" s="3"/>
      <c r="L111" s="3"/>
      <c r="M111" s="3"/>
      <c r="N111" s="3"/>
      <c r="O111" s="3"/>
      <c r="P111" s="3"/>
      <c r="Q111" s="3"/>
      <c r="R111" s="3"/>
      <c r="S111" s="3"/>
    </row>
    <row r="112" spans="1:19" x14ac:dyDescent="0.25">
      <c r="A112" s="146"/>
      <c r="B112" s="148"/>
      <c r="C112" s="150"/>
      <c r="D112" s="5" t="s">
        <v>7</v>
      </c>
      <c r="E112" s="5" t="s">
        <v>8</v>
      </c>
      <c r="F112" s="5" t="s">
        <v>9</v>
      </c>
      <c r="G112" s="155"/>
      <c r="H112" s="6" t="s">
        <v>10</v>
      </c>
      <c r="I112" s="7" t="s">
        <v>11</v>
      </c>
      <c r="J112" s="3"/>
      <c r="K112" s="3"/>
      <c r="L112" s="3"/>
      <c r="M112" s="3"/>
      <c r="N112" s="3"/>
      <c r="O112" s="3"/>
      <c r="P112" s="3"/>
      <c r="Q112" s="3"/>
      <c r="R112" s="3"/>
      <c r="S112" s="3"/>
    </row>
    <row r="113" spans="1:19" ht="17.25" x14ac:dyDescent="0.25">
      <c r="A113" s="131" t="s">
        <v>12</v>
      </c>
      <c r="B113" s="8" t="s">
        <v>13</v>
      </c>
      <c r="C113" s="9" t="s">
        <v>14</v>
      </c>
      <c r="D113" s="10"/>
      <c r="E113" s="10"/>
      <c r="F113" s="10"/>
      <c r="G113" s="11" t="e">
        <f t="shared" ref="G113:G162" si="10" xml:space="preserve"> ROUND(AVERAGE(D113:F113),2)</f>
        <v>#DIV/0!</v>
      </c>
      <c r="H113" s="12" t="e">
        <f>RANK(G113,$G$113:$G$127)</f>
        <v>#DIV/0!</v>
      </c>
      <c r="I113" s="12" t="e">
        <f>RANK(G113,$G$113:$G$162)</f>
        <v>#DIV/0!</v>
      </c>
      <c r="J113" s="3"/>
      <c r="K113" s="3"/>
      <c r="L113" s="3"/>
      <c r="M113" s="3"/>
      <c r="N113" s="3"/>
      <c r="O113" s="3"/>
      <c r="P113" s="3"/>
      <c r="Q113" s="3"/>
      <c r="R113" s="3"/>
      <c r="S113" s="3"/>
    </row>
    <row r="114" spans="1:19" ht="17.25" x14ac:dyDescent="0.25">
      <c r="A114" s="132"/>
      <c r="B114" s="13" t="s">
        <v>15</v>
      </c>
      <c r="C114" s="14" t="s">
        <v>16</v>
      </c>
      <c r="D114" s="10"/>
      <c r="E114" s="10"/>
      <c r="F114" s="10"/>
      <c r="G114" s="11" t="e">
        <f t="shared" si="10"/>
        <v>#DIV/0!</v>
      </c>
      <c r="H114" s="12" t="e">
        <f t="shared" ref="H114:H127" si="11">RANK(G114,$G$113:$G$127)</f>
        <v>#DIV/0!</v>
      </c>
      <c r="I114" s="12" t="e">
        <f t="shared" ref="I114:I162" si="12">RANK(G114,$G$113:$G$162)</f>
        <v>#DIV/0!</v>
      </c>
      <c r="J114" s="3"/>
      <c r="K114" s="3"/>
      <c r="L114" s="3"/>
      <c r="M114" s="3"/>
      <c r="N114" s="3"/>
      <c r="O114" s="3"/>
      <c r="P114" s="3"/>
      <c r="Q114" s="3"/>
      <c r="R114" s="3"/>
      <c r="S114" s="3"/>
    </row>
    <row r="115" spans="1:19" ht="17.25" x14ac:dyDescent="0.25">
      <c r="A115" s="132"/>
      <c r="B115" s="13" t="s">
        <v>17</v>
      </c>
      <c r="C115" s="14" t="s">
        <v>18</v>
      </c>
      <c r="D115" s="10"/>
      <c r="E115" s="10"/>
      <c r="F115" s="10"/>
      <c r="G115" s="11" t="e">
        <f t="shared" si="10"/>
        <v>#DIV/0!</v>
      </c>
      <c r="H115" s="12" t="e">
        <f t="shared" si="11"/>
        <v>#DIV/0!</v>
      </c>
      <c r="I115" s="12" t="e">
        <f t="shared" si="12"/>
        <v>#DIV/0!</v>
      </c>
      <c r="J115" s="3"/>
      <c r="K115" s="3"/>
      <c r="L115" s="3"/>
      <c r="M115" s="3"/>
      <c r="N115" s="3"/>
      <c r="O115" s="3"/>
      <c r="P115" s="3"/>
      <c r="Q115" s="3"/>
      <c r="R115" s="3"/>
      <c r="S115" s="3"/>
    </row>
    <row r="116" spans="1:19" ht="17.25" x14ac:dyDescent="0.25">
      <c r="A116" s="132"/>
      <c r="B116" s="13" t="s">
        <v>19</v>
      </c>
      <c r="C116" s="14" t="s">
        <v>20</v>
      </c>
      <c r="D116" s="10"/>
      <c r="E116" s="10"/>
      <c r="F116" s="10"/>
      <c r="G116" s="11" t="e">
        <f t="shared" si="10"/>
        <v>#DIV/0!</v>
      </c>
      <c r="H116" s="12" t="e">
        <f t="shared" si="11"/>
        <v>#DIV/0!</v>
      </c>
      <c r="I116" s="12" t="e">
        <f t="shared" si="12"/>
        <v>#DIV/0!</v>
      </c>
      <c r="J116" s="3"/>
      <c r="K116" s="3"/>
      <c r="L116" s="3"/>
      <c r="M116" s="3"/>
      <c r="N116" s="3"/>
      <c r="O116" s="3"/>
      <c r="P116" s="3"/>
      <c r="Q116" s="3"/>
      <c r="R116" s="3"/>
      <c r="S116" s="3"/>
    </row>
    <row r="117" spans="1:19" ht="17.25" x14ac:dyDescent="0.25">
      <c r="A117" s="132"/>
      <c r="B117" s="13" t="s">
        <v>21</v>
      </c>
      <c r="C117" s="14" t="s">
        <v>22</v>
      </c>
      <c r="D117" s="10"/>
      <c r="E117" s="10"/>
      <c r="F117" s="10"/>
      <c r="G117" s="11" t="e">
        <f t="shared" si="10"/>
        <v>#DIV/0!</v>
      </c>
      <c r="H117" s="12" t="e">
        <f t="shared" si="11"/>
        <v>#DIV/0!</v>
      </c>
      <c r="I117" s="12" t="e">
        <f t="shared" si="12"/>
        <v>#DIV/0!</v>
      </c>
      <c r="J117" s="3"/>
      <c r="K117" s="3"/>
      <c r="L117" s="3"/>
      <c r="M117" s="3"/>
      <c r="N117" s="3"/>
      <c r="O117" s="3"/>
      <c r="P117" s="3"/>
      <c r="Q117" s="3"/>
      <c r="R117" s="3"/>
      <c r="S117" s="3"/>
    </row>
    <row r="118" spans="1:19" ht="17.25" x14ac:dyDescent="0.25">
      <c r="A118" s="132"/>
      <c r="B118" s="13" t="s">
        <v>23</v>
      </c>
      <c r="C118" s="14" t="s">
        <v>24</v>
      </c>
      <c r="D118" s="10"/>
      <c r="E118" s="10"/>
      <c r="F118" s="10"/>
      <c r="G118" s="11" t="e">
        <f t="shared" si="10"/>
        <v>#DIV/0!</v>
      </c>
      <c r="H118" s="12" t="e">
        <f t="shared" si="11"/>
        <v>#DIV/0!</v>
      </c>
      <c r="I118" s="12" t="e">
        <f t="shared" si="12"/>
        <v>#DIV/0!</v>
      </c>
      <c r="J118" s="3"/>
      <c r="K118" s="3"/>
      <c r="L118" s="3"/>
      <c r="M118" s="3"/>
      <c r="N118" s="3"/>
      <c r="O118" s="3"/>
      <c r="P118" s="3"/>
      <c r="Q118" s="3"/>
      <c r="R118" s="3"/>
      <c r="S118" s="3"/>
    </row>
    <row r="119" spans="1:19" ht="17.25" x14ac:dyDescent="0.25">
      <c r="A119" s="132"/>
      <c r="B119" s="13" t="s">
        <v>25</v>
      </c>
      <c r="C119" s="14" t="s">
        <v>26</v>
      </c>
      <c r="D119" s="10"/>
      <c r="E119" s="10"/>
      <c r="F119" s="10"/>
      <c r="G119" s="11" t="e">
        <f t="shared" si="10"/>
        <v>#DIV/0!</v>
      </c>
      <c r="H119" s="12" t="e">
        <f t="shared" si="11"/>
        <v>#DIV/0!</v>
      </c>
      <c r="I119" s="12" t="e">
        <f t="shared" si="12"/>
        <v>#DIV/0!</v>
      </c>
      <c r="J119" s="3"/>
      <c r="K119" s="3"/>
      <c r="L119" s="3"/>
      <c r="M119" s="3"/>
      <c r="N119" s="3"/>
      <c r="O119" s="3"/>
      <c r="P119" s="3"/>
      <c r="Q119" s="3"/>
      <c r="R119" s="3"/>
      <c r="S119" s="3"/>
    </row>
    <row r="120" spans="1:19" ht="17.25" x14ac:dyDescent="0.25">
      <c r="A120" s="132"/>
      <c r="B120" s="13" t="s">
        <v>27</v>
      </c>
      <c r="C120" s="14" t="s">
        <v>28</v>
      </c>
      <c r="D120" s="10"/>
      <c r="E120" s="10"/>
      <c r="F120" s="10"/>
      <c r="G120" s="11" t="e">
        <f t="shared" si="10"/>
        <v>#DIV/0!</v>
      </c>
      <c r="H120" s="12" t="e">
        <f t="shared" si="11"/>
        <v>#DIV/0!</v>
      </c>
      <c r="I120" s="12" t="e">
        <f t="shared" si="12"/>
        <v>#DIV/0!</v>
      </c>
      <c r="J120" s="3"/>
      <c r="K120" s="3"/>
      <c r="L120" s="3"/>
      <c r="M120" s="3"/>
      <c r="N120" s="3"/>
      <c r="O120" s="3"/>
      <c r="P120" s="3"/>
      <c r="Q120" s="3"/>
      <c r="R120" s="3"/>
      <c r="S120" s="3"/>
    </row>
    <row r="121" spans="1:19" ht="17.25" x14ac:dyDescent="0.25">
      <c r="A121" s="132"/>
      <c r="B121" s="13" t="s">
        <v>29</v>
      </c>
      <c r="C121" s="14" t="s">
        <v>30</v>
      </c>
      <c r="D121" s="10"/>
      <c r="E121" s="10"/>
      <c r="F121" s="10"/>
      <c r="G121" s="11" t="e">
        <f t="shared" si="10"/>
        <v>#DIV/0!</v>
      </c>
      <c r="H121" s="12" t="e">
        <f t="shared" si="11"/>
        <v>#DIV/0!</v>
      </c>
      <c r="I121" s="12" t="e">
        <f t="shared" si="12"/>
        <v>#DIV/0!</v>
      </c>
      <c r="J121" s="3"/>
      <c r="K121" s="3"/>
      <c r="L121" s="3"/>
      <c r="M121" s="3"/>
      <c r="N121" s="3"/>
      <c r="O121" s="3"/>
      <c r="P121" s="3"/>
      <c r="Q121" s="3"/>
      <c r="R121" s="3"/>
      <c r="S121" s="3"/>
    </row>
    <row r="122" spans="1:19" ht="17.25" x14ac:dyDescent="0.25">
      <c r="A122" s="132"/>
      <c r="B122" s="13" t="s">
        <v>31</v>
      </c>
      <c r="C122" s="14" t="s">
        <v>32</v>
      </c>
      <c r="D122" s="10"/>
      <c r="E122" s="10"/>
      <c r="F122" s="10"/>
      <c r="G122" s="11" t="e">
        <f t="shared" si="10"/>
        <v>#DIV/0!</v>
      </c>
      <c r="H122" s="12" t="e">
        <f t="shared" si="11"/>
        <v>#DIV/0!</v>
      </c>
      <c r="I122" s="12" t="e">
        <f t="shared" si="12"/>
        <v>#DIV/0!</v>
      </c>
      <c r="J122" s="3"/>
      <c r="K122" s="3"/>
      <c r="L122" s="3"/>
      <c r="M122" s="3"/>
      <c r="N122" s="3"/>
      <c r="O122" s="3"/>
      <c r="P122" s="3"/>
      <c r="Q122" s="3"/>
      <c r="R122" s="3"/>
      <c r="S122" s="3"/>
    </row>
    <row r="123" spans="1:19" ht="17.25" x14ac:dyDescent="0.25">
      <c r="A123" s="132"/>
      <c r="B123" s="13" t="s">
        <v>33</v>
      </c>
      <c r="C123" s="14" t="s">
        <v>34</v>
      </c>
      <c r="D123" s="10"/>
      <c r="E123" s="10"/>
      <c r="F123" s="10"/>
      <c r="G123" s="11" t="e">
        <f t="shared" si="10"/>
        <v>#DIV/0!</v>
      </c>
      <c r="H123" s="12" t="e">
        <f t="shared" si="11"/>
        <v>#DIV/0!</v>
      </c>
      <c r="I123" s="12" t="e">
        <f t="shared" si="12"/>
        <v>#DIV/0!</v>
      </c>
      <c r="J123" s="3"/>
      <c r="K123" s="3"/>
      <c r="L123" s="3"/>
      <c r="M123" s="3"/>
      <c r="N123" s="3"/>
      <c r="O123" s="3"/>
      <c r="P123" s="3"/>
      <c r="Q123" s="3"/>
      <c r="R123" s="3"/>
      <c r="S123" s="3"/>
    </row>
    <row r="124" spans="1:19" ht="17.25" x14ac:dyDescent="0.25">
      <c r="A124" s="132"/>
      <c r="B124" s="13" t="s">
        <v>35</v>
      </c>
      <c r="C124" s="14" t="s">
        <v>36</v>
      </c>
      <c r="D124" s="10"/>
      <c r="E124" s="10"/>
      <c r="F124" s="10"/>
      <c r="G124" s="11" t="e">
        <f t="shared" si="10"/>
        <v>#DIV/0!</v>
      </c>
      <c r="H124" s="12" t="e">
        <f t="shared" si="11"/>
        <v>#DIV/0!</v>
      </c>
      <c r="I124" s="12" t="e">
        <f t="shared" si="12"/>
        <v>#DIV/0!</v>
      </c>
      <c r="J124" s="3"/>
      <c r="K124" s="3"/>
      <c r="L124" s="3"/>
      <c r="M124" s="3"/>
      <c r="N124" s="3"/>
      <c r="O124" s="3"/>
      <c r="P124" s="3"/>
      <c r="Q124" s="3"/>
      <c r="R124" s="3"/>
      <c r="S124" s="3"/>
    </row>
    <row r="125" spans="1:19" ht="17.25" x14ac:dyDescent="0.25">
      <c r="A125" s="132"/>
      <c r="B125" s="13" t="s">
        <v>37</v>
      </c>
      <c r="C125" s="14" t="s">
        <v>38</v>
      </c>
      <c r="D125" s="10"/>
      <c r="E125" s="10"/>
      <c r="F125" s="10"/>
      <c r="G125" s="11" t="e">
        <f t="shared" si="10"/>
        <v>#DIV/0!</v>
      </c>
      <c r="H125" s="12" t="e">
        <f t="shared" si="11"/>
        <v>#DIV/0!</v>
      </c>
      <c r="I125" s="12" t="e">
        <f t="shared" si="12"/>
        <v>#DIV/0!</v>
      </c>
      <c r="J125" s="3"/>
      <c r="K125" s="3"/>
      <c r="L125" s="3"/>
      <c r="M125" s="3"/>
      <c r="N125" s="3"/>
      <c r="O125" s="3"/>
      <c r="P125" s="3"/>
      <c r="Q125" s="3"/>
      <c r="R125" s="3"/>
      <c r="S125" s="3"/>
    </row>
    <row r="126" spans="1:19" ht="17.25" x14ac:dyDescent="0.25">
      <c r="A126" s="132"/>
      <c r="B126" s="13" t="s">
        <v>39</v>
      </c>
      <c r="C126" s="14" t="s">
        <v>40</v>
      </c>
      <c r="D126" s="10"/>
      <c r="E126" s="10"/>
      <c r="F126" s="10"/>
      <c r="G126" s="11" t="e">
        <f t="shared" si="10"/>
        <v>#DIV/0!</v>
      </c>
      <c r="H126" s="12" t="e">
        <f t="shared" si="11"/>
        <v>#DIV/0!</v>
      </c>
      <c r="I126" s="12" t="e">
        <f t="shared" si="12"/>
        <v>#DIV/0!</v>
      </c>
      <c r="J126" s="3"/>
      <c r="K126" s="3"/>
      <c r="L126" s="3"/>
      <c r="M126" s="3"/>
      <c r="N126" s="3"/>
      <c r="O126" s="3"/>
      <c r="P126" s="3"/>
      <c r="Q126" s="3"/>
      <c r="R126" s="3"/>
      <c r="S126" s="3"/>
    </row>
    <row r="127" spans="1:19" ht="18" thickBot="1" x14ac:dyDescent="0.3">
      <c r="A127" s="132"/>
      <c r="B127" s="15" t="s">
        <v>41</v>
      </c>
      <c r="C127" s="16" t="s">
        <v>42</v>
      </c>
      <c r="D127" s="17"/>
      <c r="E127" s="17"/>
      <c r="F127" s="17"/>
      <c r="G127" s="18" t="e">
        <f t="shared" si="10"/>
        <v>#DIV/0!</v>
      </c>
      <c r="H127" s="19" t="e">
        <f t="shared" si="11"/>
        <v>#DIV/0!</v>
      </c>
      <c r="I127" s="19" t="e">
        <f t="shared" si="12"/>
        <v>#DIV/0!</v>
      </c>
      <c r="J127" s="3"/>
      <c r="K127" s="3"/>
      <c r="L127" s="3"/>
      <c r="M127" s="3"/>
      <c r="N127" s="3"/>
      <c r="O127" s="3"/>
      <c r="P127" s="3"/>
      <c r="Q127" s="3"/>
      <c r="R127" s="3"/>
      <c r="S127" s="3"/>
    </row>
    <row r="128" spans="1:19" ht="17.25" x14ac:dyDescent="0.25">
      <c r="A128" s="132"/>
      <c r="B128" s="20" t="s">
        <v>43</v>
      </c>
      <c r="C128" s="21" t="s">
        <v>44</v>
      </c>
      <c r="D128" s="10"/>
      <c r="E128" s="10"/>
      <c r="F128" s="10"/>
      <c r="G128" s="11" t="e">
        <f t="shared" si="10"/>
        <v>#DIV/0!</v>
      </c>
      <c r="H128" s="12" t="e">
        <f>RANK(G128,$G$128:$G$142)</f>
        <v>#DIV/0!</v>
      </c>
      <c r="I128" s="12" t="e">
        <f t="shared" si="12"/>
        <v>#DIV/0!</v>
      </c>
      <c r="J128" s="3"/>
      <c r="K128" s="3"/>
      <c r="L128" s="3"/>
      <c r="M128" s="3"/>
      <c r="N128" s="3"/>
      <c r="O128" s="3"/>
      <c r="P128" s="3"/>
      <c r="Q128" s="3"/>
      <c r="R128" s="3"/>
      <c r="S128" s="3"/>
    </row>
    <row r="129" spans="1:20" ht="17.25" x14ac:dyDescent="0.25">
      <c r="A129" s="132"/>
      <c r="B129" s="22" t="s">
        <v>45</v>
      </c>
      <c r="C129" s="23" t="s">
        <v>46</v>
      </c>
      <c r="D129" s="10"/>
      <c r="E129" s="10"/>
      <c r="F129" s="10"/>
      <c r="G129" s="11" t="e">
        <f t="shared" si="10"/>
        <v>#DIV/0!</v>
      </c>
      <c r="H129" s="12" t="e">
        <f>RANK(G129,$G$128:$G$142)</f>
        <v>#DIV/0!</v>
      </c>
      <c r="I129" s="12" t="e">
        <f t="shared" si="12"/>
        <v>#DIV/0!</v>
      </c>
      <c r="J129" s="3"/>
      <c r="K129" s="3"/>
      <c r="L129" s="3"/>
      <c r="M129" s="3"/>
      <c r="N129" s="3"/>
      <c r="O129" s="3"/>
      <c r="P129" s="3"/>
      <c r="Q129" s="3"/>
      <c r="R129" s="3"/>
      <c r="S129" s="3"/>
    </row>
    <row r="130" spans="1:20" ht="17.25" x14ac:dyDescent="0.25">
      <c r="A130" s="132"/>
      <c r="B130" s="22" t="s">
        <v>47</v>
      </c>
      <c r="C130" s="23" t="s">
        <v>48</v>
      </c>
      <c r="D130" s="10"/>
      <c r="E130" s="10"/>
      <c r="F130" s="10"/>
      <c r="G130" s="11" t="e">
        <f t="shared" si="10"/>
        <v>#DIV/0!</v>
      </c>
      <c r="H130" s="12" t="e">
        <f t="shared" ref="H130:H142" si="13">RANK(G130,$G$128:$G$142)</f>
        <v>#DIV/0!</v>
      </c>
      <c r="I130" s="12" t="e">
        <f t="shared" si="12"/>
        <v>#DIV/0!</v>
      </c>
      <c r="J130" s="3"/>
      <c r="K130" s="3"/>
      <c r="L130" s="3"/>
      <c r="M130" s="3"/>
      <c r="N130" s="3"/>
      <c r="O130" s="3"/>
      <c r="P130" s="3"/>
      <c r="Q130" s="3"/>
      <c r="R130" s="3"/>
      <c r="S130" s="3"/>
    </row>
    <row r="131" spans="1:20" ht="17.25" x14ac:dyDescent="0.25">
      <c r="A131" s="132"/>
      <c r="B131" s="22" t="s">
        <v>49</v>
      </c>
      <c r="C131" s="23" t="s">
        <v>50</v>
      </c>
      <c r="D131" s="10"/>
      <c r="E131" s="10"/>
      <c r="F131" s="10"/>
      <c r="G131" s="11" t="e">
        <f t="shared" si="10"/>
        <v>#DIV/0!</v>
      </c>
      <c r="H131" s="12" t="e">
        <f t="shared" si="13"/>
        <v>#DIV/0!</v>
      </c>
      <c r="I131" s="12" t="e">
        <f t="shared" si="12"/>
        <v>#DIV/0!</v>
      </c>
      <c r="J131" s="3"/>
      <c r="K131" s="3"/>
      <c r="L131" s="3"/>
      <c r="M131" s="3"/>
      <c r="N131" s="3"/>
      <c r="O131" s="3"/>
      <c r="P131" s="3"/>
      <c r="Q131" s="3"/>
      <c r="R131" s="3"/>
      <c r="S131" s="3"/>
    </row>
    <row r="132" spans="1:20" ht="17.25" x14ac:dyDescent="0.25">
      <c r="A132" s="132"/>
      <c r="B132" s="22" t="s">
        <v>51</v>
      </c>
      <c r="C132" s="23" t="s">
        <v>52</v>
      </c>
      <c r="D132" s="10"/>
      <c r="E132" s="10"/>
      <c r="F132" s="10"/>
      <c r="G132" s="11" t="e">
        <f t="shared" si="10"/>
        <v>#DIV/0!</v>
      </c>
      <c r="H132" s="12" t="e">
        <f t="shared" si="13"/>
        <v>#DIV/0!</v>
      </c>
      <c r="I132" s="12" t="e">
        <f t="shared" si="12"/>
        <v>#DIV/0!</v>
      </c>
      <c r="J132" s="3"/>
      <c r="K132" s="3"/>
      <c r="L132" s="3"/>
      <c r="M132" s="3"/>
      <c r="N132" s="3"/>
      <c r="O132" s="3"/>
      <c r="P132" s="3"/>
      <c r="Q132" s="3"/>
      <c r="R132" s="3"/>
      <c r="S132" s="3"/>
    </row>
    <row r="133" spans="1:20" ht="17.25" x14ac:dyDescent="0.25">
      <c r="A133" s="132"/>
      <c r="B133" s="20" t="s">
        <v>53</v>
      </c>
      <c r="C133" s="24" t="s">
        <v>54</v>
      </c>
      <c r="D133" s="10"/>
      <c r="E133" s="10"/>
      <c r="F133" s="10"/>
      <c r="G133" s="11" t="e">
        <f t="shared" si="10"/>
        <v>#DIV/0!</v>
      </c>
      <c r="H133" s="12" t="e">
        <f t="shared" si="13"/>
        <v>#DIV/0!</v>
      </c>
      <c r="I133" s="12" t="e">
        <f t="shared" si="12"/>
        <v>#DIV/0!</v>
      </c>
      <c r="J133" s="3"/>
      <c r="K133" s="3"/>
      <c r="L133" s="3"/>
      <c r="M133" s="3"/>
      <c r="N133" s="3"/>
      <c r="O133" s="3"/>
      <c r="P133" s="3"/>
      <c r="Q133" s="3"/>
      <c r="R133" s="3"/>
      <c r="S133" s="3"/>
    </row>
    <row r="134" spans="1:20" ht="17.25" x14ac:dyDescent="0.25">
      <c r="A134" s="132"/>
      <c r="B134" s="22" t="s">
        <v>55</v>
      </c>
      <c r="C134" s="25" t="s">
        <v>56</v>
      </c>
      <c r="D134" s="10"/>
      <c r="E134" s="10"/>
      <c r="F134" s="10"/>
      <c r="G134" s="11" t="e">
        <f t="shared" si="10"/>
        <v>#DIV/0!</v>
      </c>
      <c r="H134" s="12" t="e">
        <f t="shared" si="13"/>
        <v>#DIV/0!</v>
      </c>
      <c r="I134" s="12" t="e">
        <f t="shared" si="12"/>
        <v>#DIV/0!</v>
      </c>
      <c r="J134" s="3"/>
      <c r="K134" s="3"/>
      <c r="L134" s="3"/>
      <c r="M134" s="3"/>
      <c r="N134" s="3"/>
      <c r="O134" s="3"/>
      <c r="P134" s="3"/>
      <c r="Q134" s="3"/>
      <c r="R134" s="3"/>
      <c r="S134" s="3"/>
    </row>
    <row r="135" spans="1:20" ht="17.25" x14ac:dyDescent="0.25">
      <c r="A135" s="132"/>
      <c r="B135" s="22" t="s">
        <v>57</v>
      </c>
      <c r="C135" s="23" t="s">
        <v>58</v>
      </c>
      <c r="D135" s="10"/>
      <c r="E135" s="10"/>
      <c r="F135" s="10"/>
      <c r="G135" s="11" t="e">
        <f t="shared" si="10"/>
        <v>#DIV/0!</v>
      </c>
      <c r="H135" s="12" t="e">
        <f t="shared" si="13"/>
        <v>#DIV/0!</v>
      </c>
      <c r="I135" s="12" t="e">
        <f t="shared" si="12"/>
        <v>#DIV/0!</v>
      </c>
      <c r="J135" s="3"/>
    </row>
    <row r="136" spans="1:20" ht="17.25" x14ac:dyDescent="0.25">
      <c r="A136" s="132"/>
      <c r="B136" s="22" t="s">
        <v>59</v>
      </c>
      <c r="C136" s="23" t="s">
        <v>60</v>
      </c>
      <c r="D136" s="10"/>
      <c r="E136" s="10"/>
      <c r="F136" s="10"/>
      <c r="G136" s="11" t="e">
        <f t="shared" si="10"/>
        <v>#DIV/0!</v>
      </c>
      <c r="H136" s="12" t="e">
        <f t="shared" si="13"/>
        <v>#DIV/0!</v>
      </c>
      <c r="I136" s="12" t="e">
        <f t="shared" si="12"/>
        <v>#DIV/0!</v>
      </c>
      <c r="J136" s="3"/>
    </row>
    <row r="137" spans="1:20" ht="18" thickBot="1" x14ac:dyDescent="0.3">
      <c r="A137" s="133"/>
      <c r="B137" s="26" t="s">
        <v>61</v>
      </c>
      <c r="C137" s="27" t="s">
        <v>62</v>
      </c>
      <c r="D137" s="28"/>
      <c r="E137" s="28"/>
      <c r="F137" s="28"/>
      <c r="G137" s="18" t="e">
        <f t="shared" si="10"/>
        <v>#DIV/0!</v>
      </c>
      <c r="H137" s="19" t="e">
        <f t="shared" si="13"/>
        <v>#DIV/0!</v>
      </c>
      <c r="I137" s="19" t="e">
        <f t="shared" si="12"/>
        <v>#DIV/0!</v>
      </c>
      <c r="J137" s="3"/>
    </row>
    <row r="138" spans="1:20" ht="17.25" x14ac:dyDescent="0.25">
      <c r="A138" s="134" t="s">
        <v>63</v>
      </c>
      <c r="B138" s="29" t="s">
        <v>64</v>
      </c>
      <c r="C138" s="30" t="s">
        <v>131</v>
      </c>
      <c r="D138" s="31"/>
      <c r="E138" s="31"/>
      <c r="F138" s="31"/>
      <c r="G138" s="32" t="e">
        <f t="shared" si="10"/>
        <v>#DIV/0!</v>
      </c>
      <c r="H138" s="12" t="e">
        <f t="shared" si="13"/>
        <v>#DIV/0!</v>
      </c>
      <c r="I138" s="12" t="e">
        <f t="shared" si="12"/>
        <v>#DIV/0!</v>
      </c>
      <c r="J138" s="3"/>
    </row>
    <row r="139" spans="1:20" ht="17.25" x14ac:dyDescent="0.25">
      <c r="A139" s="132"/>
      <c r="B139" s="22" t="s">
        <v>66</v>
      </c>
      <c r="C139" s="23" t="s">
        <v>67</v>
      </c>
      <c r="D139" s="33"/>
      <c r="E139" s="33"/>
      <c r="F139" s="33"/>
      <c r="G139" s="34" t="e">
        <f t="shared" si="10"/>
        <v>#DIV/0!</v>
      </c>
      <c r="H139" s="12" t="e">
        <f t="shared" si="13"/>
        <v>#DIV/0!</v>
      </c>
      <c r="I139" s="12" t="e">
        <f t="shared" si="12"/>
        <v>#DIV/0!</v>
      </c>
      <c r="J139" s="3"/>
    </row>
    <row r="140" spans="1:20" ht="17.25" x14ac:dyDescent="0.25">
      <c r="A140" s="132"/>
      <c r="B140" s="22" t="s">
        <v>68</v>
      </c>
      <c r="C140" s="23" t="s">
        <v>69</v>
      </c>
      <c r="D140" s="33"/>
      <c r="E140" s="33"/>
      <c r="F140" s="33"/>
      <c r="G140" s="34" t="e">
        <f t="shared" si="10"/>
        <v>#DIV/0!</v>
      </c>
      <c r="H140" s="12" t="e">
        <f t="shared" si="13"/>
        <v>#DIV/0!</v>
      </c>
      <c r="I140" s="12" t="e">
        <f t="shared" si="12"/>
        <v>#DIV/0!</v>
      </c>
      <c r="J140" s="3"/>
    </row>
    <row r="141" spans="1:20" ht="17.25" x14ac:dyDescent="0.25">
      <c r="A141" s="132"/>
      <c r="B141" s="22" t="s">
        <v>70</v>
      </c>
      <c r="C141" s="35" t="s">
        <v>71</v>
      </c>
      <c r="D141" s="36"/>
      <c r="E141" s="36"/>
      <c r="F141" s="36"/>
      <c r="G141" s="34" t="e">
        <f t="shared" si="10"/>
        <v>#DIV/0!</v>
      </c>
      <c r="H141" s="12" t="e">
        <f t="shared" si="13"/>
        <v>#DIV/0!</v>
      </c>
      <c r="I141" s="12" t="e">
        <f t="shared" si="12"/>
        <v>#DIV/0!</v>
      </c>
      <c r="J141" s="3"/>
      <c r="K141" s="135" t="s">
        <v>129</v>
      </c>
      <c r="L141" s="135"/>
      <c r="M141" s="135"/>
      <c r="N141" s="135"/>
      <c r="O141" s="135"/>
      <c r="P141" s="135"/>
      <c r="Q141" s="135"/>
      <c r="R141" s="135"/>
      <c r="S141" s="135"/>
      <c r="T141" s="135"/>
    </row>
    <row r="142" spans="1:20" ht="18" thickBot="1" x14ac:dyDescent="0.3">
      <c r="A142" s="132"/>
      <c r="B142" s="26" t="s">
        <v>72</v>
      </c>
      <c r="C142" s="37" t="s">
        <v>73</v>
      </c>
      <c r="D142" s="38"/>
      <c r="E142" s="38"/>
      <c r="F142" s="38"/>
      <c r="G142" s="18" t="e">
        <f t="shared" si="10"/>
        <v>#DIV/0!</v>
      </c>
      <c r="H142" s="19" t="e">
        <f t="shared" si="13"/>
        <v>#DIV/0!</v>
      </c>
      <c r="I142" s="19" t="e">
        <f t="shared" si="12"/>
        <v>#DIV/0!</v>
      </c>
      <c r="J142" s="3"/>
      <c r="K142" s="136" t="s">
        <v>79</v>
      </c>
      <c r="L142" s="138" t="s">
        <v>80</v>
      </c>
      <c r="M142" s="91" t="s">
        <v>81</v>
      </c>
      <c r="N142" s="92"/>
      <c r="O142" s="91" t="s">
        <v>82</v>
      </c>
      <c r="P142" s="92"/>
      <c r="Q142" s="91" t="s">
        <v>83</v>
      </c>
      <c r="R142" s="92"/>
      <c r="S142" s="91" t="s">
        <v>84</v>
      </c>
      <c r="T142" s="92"/>
    </row>
    <row r="143" spans="1:20" ht="17.25" x14ac:dyDescent="0.25">
      <c r="A143" s="132"/>
      <c r="B143" s="40" t="s">
        <v>74</v>
      </c>
      <c r="C143" s="41" t="s">
        <v>75</v>
      </c>
      <c r="D143" s="10"/>
      <c r="E143" s="10"/>
      <c r="F143" s="10"/>
      <c r="G143" s="11" t="e">
        <f t="shared" si="10"/>
        <v>#DIV/0!</v>
      </c>
      <c r="H143" s="12" t="e">
        <f>RANK(G143,$G$143:$G$162)</f>
        <v>#DIV/0!</v>
      </c>
      <c r="I143" s="12" t="e">
        <f t="shared" si="12"/>
        <v>#DIV/0!</v>
      </c>
      <c r="J143" s="3"/>
      <c r="K143" s="137"/>
      <c r="L143" s="139"/>
      <c r="M143" s="44" t="s">
        <v>87</v>
      </c>
      <c r="N143" s="45" t="s">
        <v>88</v>
      </c>
      <c r="O143" s="44" t="s">
        <v>87</v>
      </c>
      <c r="P143" s="45" t="s">
        <v>88</v>
      </c>
      <c r="Q143" s="46" t="s">
        <v>89</v>
      </c>
      <c r="R143" s="45" t="s">
        <v>88</v>
      </c>
      <c r="S143" s="46" t="s">
        <v>89</v>
      </c>
      <c r="T143" s="45" t="s">
        <v>88</v>
      </c>
    </row>
    <row r="144" spans="1:20" ht="17.25" x14ac:dyDescent="0.25">
      <c r="A144" s="132"/>
      <c r="B144" s="42" t="s">
        <v>77</v>
      </c>
      <c r="C144" s="41" t="s">
        <v>78</v>
      </c>
      <c r="D144" s="10"/>
      <c r="E144" s="10"/>
      <c r="F144" s="10"/>
      <c r="G144" s="11" t="e">
        <f t="shared" si="10"/>
        <v>#DIV/0!</v>
      </c>
      <c r="H144" s="12" t="e">
        <f>RANK(G144,$G$143:$G$162)</f>
        <v>#DIV/0!</v>
      </c>
      <c r="I144" s="12" t="e">
        <f t="shared" si="12"/>
        <v>#DIV/0!</v>
      </c>
      <c r="J144" s="3"/>
      <c r="K144" s="47">
        <v>12</v>
      </c>
      <c r="L144" s="48">
        <f>SUM(M144+O144+Q144+S144)</f>
        <v>0</v>
      </c>
      <c r="M144" s="49">
        <f>COUNTIF(G113:$G$127,"&gt;=9.0")</f>
        <v>0</v>
      </c>
      <c r="N144" s="50">
        <f>M144/20</f>
        <v>0</v>
      </c>
      <c r="O144" s="49">
        <f>COUNTIF(G113:$G$127,"&gt;=8.5")-M144</f>
        <v>0</v>
      </c>
      <c r="P144" s="50">
        <f xml:space="preserve"> O144/20</f>
        <v>0</v>
      </c>
      <c r="Q144" s="49">
        <f>COUNTIF(G113:G127,"&gt;=8.0")-M144-O144</f>
        <v>0</v>
      </c>
      <c r="R144" s="51">
        <f>Q144/20</f>
        <v>0</v>
      </c>
      <c r="S144" s="49">
        <f>COUNTIF(G113:$G$127,"&lt;8.0")</f>
        <v>0</v>
      </c>
      <c r="T144" s="50">
        <f>S144/20</f>
        <v>0</v>
      </c>
    </row>
    <row r="145" spans="1:20" ht="17.25" x14ac:dyDescent="0.25">
      <c r="A145" s="132"/>
      <c r="B145" s="42" t="s">
        <v>85</v>
      </c>
      <c r="C145" s="43" t="s">
        <v>86</v>
      </c>
      <c r="D145" s="10"/>
      <c r="E145" s="10"/>
      <c r="F145" s="10"/>
      <c r="G145" s="11" t="e">
        <f t="shared" si="10"/>
        <v>#DIV/0!</v>
      </c>
      <c r="H145" s="12" t="e">
        <f t="shared" ref="H145:H162" si="14">RANK(G145,$G$143:$G$162)</f>
        <v>#DIV/0!</v>
      </c>
      <c r="I145" s="12" t="e">
        <f t="shared" si="12"/>
        <v>#DIV/0!</v>
      </c>
      <c r="J145" s="3"/>
      <c r="K145" s="47">
        <v>11</v>
      </c>
      <c r="L145" s="48">
        <f>SUM(M145+O145+Q145+S145)</f>
        <v>0</v>
      </c>
      <c r="M145" s="49">
        <f>COUNTIF(G143:$G$162,"&gt;=9")</f>
        <v>0</v>
      </c>
      <c r="N145" s="50">
        <f>M145/15</f>
        <v>0</v>
      </c>
      <c r="O145" s="49">
        <f>COUNTIF(G143:$G$162,"&gt;8.5")-M145</f>
        <v>0</v>
      </c>
      <c r="P145" s="52">
        <f>O145/15</f>
        <v>0</v>
      </c>
      <c r="Q145" s="49">
        <f>COUNTIF(G143:$G$162,"&gt;=8")-M145-O145</f>
        <v>0</v>
      </c>
      <c r="R145" s="51">
        <f>Q145/15</f>
        <v>0</v>
      </c>
      <c r="S145" s="49">
        <f>COUNTIF(G143:$G$162,"&lt;8")</f>
        <v>0</v>
      </c>
      <c r="T145" s="50">
        <f>S145/15</f>
        <v>0</v>
      </c>
    </row>
    <row r="146" spans="1:20" ht="17.25" x14ac:dyDescent="0.25">
      <c r="A146" s="132"/>
      <c r="B146" s="42" t="s">
        <v>90</v>
      </c>
      <c r="C146" s="43" t="s">
        <v>91</v>
      </c>
      <c r="D146" s="10"/>
      <c r="E146" s="10"/>
      <c r="F146" s="10"/>
      <c r="G146" s="11" t="e">
        <f t="shared" si="10"/>
        <v>#DIV/0!</v>
      </c>
      <c r="H146" s="12" t="e">
        <f t="shared" si="14"/>
        <v>#DIV/0!</v>
      </c>
      <c r="I146" s="12" t="e">
        <f t="shared" si="12"/>
        <v>#DIV/0!</v>
      </c>
      <c r="J146" s="3"/>
      <c r="K146" s="47">
        <v>10</v>
      </c>
      <c r="L146" s="48">
        <f>SUM(M146+O146+Q146+S146)</f>
        <v>0</v>
      </c>
      <c r="M146" s="53">
        <f>COUNTIF(G128:$G$142,"&gt;=9")</f>
        <v>0</v>
      </c>
      <c r="N146" s="50">
        <f>M146/15</f>
        <v>0</v>
      </c>
      <c r="O146" s="49">
        <f>COUNTIF(G128:$G$142,"&gt;=8.5") -M146</f>
        <v>0</v>
      </c>
      <c r="P146" s="52">
        <f>O146/15</f>
        <v>0</v>
      </c>
      <c r="Q146" s="49">
        <f>COUNTIF(G128:$G$142,"&gt;=8")-M146-O146</f>
        <v>0</v>
      </c>
      <c r="R146" s="51">
        <f>Q146/15</f>
        <v>0</v>
      </c>
      <c r="S146" s="53">
        <f>COUNTIF(G128:$G$142,"&lt;8")</f>
        <v>0</v>
      </c>
      <c r="T146" s="50">
        <f>100%-N146-P146-R146</f>
        <v>1</v>
      </c>
    </row>
    <row r="147" spans="1:20" ht="17.25" x14ac:dyDescent="0.25">
      <c r="A147" s="132"/>
      <c r="B147" s="42" t="s">
        <v>92</v>
      </c>
      <c r="C147" s="43" t="s">
        <v>93</v>
      </c>
      <c r="D147" s="33"/>
      <c r="E147" s="33"/>
      <c r="F147" s="33"/>
      <c r="G147" s="34" t="e">
        <f t="shared" si="10"/>
        <v>#DIV/0!</v>
      </c>
      <c r="H147" s="12" t="e">
        <f t="shared" si="14"/>
        <v>#DIV/0!</v>
      </c>
      <c r="I147" s="12" t="e">
        <f t="shared" si="12"/>
        <v>#DIV/0!</v>
      </c>
      <c r="J147" s="3"/>
      <c r="K147" s="54" t="s">
        <v>98</v>
      </c>
      <c r="L147" s="55">
        <f>SUM(L144:L146)</f>
        <v>0</v>
      </c>
      <c r="M147" s="53">
        <f>SUM(M144:M146)</f>
        <v>0</v>
      </c>
      <c r="N147" s="56">
        <f>M147/50</f>
        <v>0</v>
      </c>
      <c r="O147" s="53">
        <f>SUM(O144:O146)</f>
        <v>0</v>
      </c>
      <c r="P147" s="57">
        <f>O147/50</f>
        <v>0</v>
      </c>
      <c r="Q147" s="53">
        <f>SUM(Q144:Q146)</f>
        <v>0</v>
      </c>
      <c r="R147" s="58">
        <f>Q147/50</f>
        <v>0</v>
      </c>
      <c r="S147" s="53">
        <f>SUM(S144:S146)</f>
        <v>0</v>
      </c>
      <c r="T147" s="59">
        <f>S147/51</f>
        <v>0</v>
      </c>
    </row>
    <row r="148" spans="1:20" ht="17.25" x14ac:dyDescent="0.25">
      <c r="A148" s="132"/>
      <c r="B148" s="42" t="s">
        <v>94</v>
      </c>
      <c r="C148" s="41" t="s">
        <v>95</v>
      </c>
      <c r="D148" s="10"/>
      <c r="E148" s="10"/>
      <c r="F148" s="10"/>
      <c r="G148" s="11" t="e">
        <f t="shared" si="10"/>
        <v>#DIV/0!</v>
      </c>
      <c r="H148" s="12" t="e">
        <f t="shared" si="14"/>
        <v>#DIV/0!</v>
      </c>
      <c r="I148" s="12" t="e">
        <f t="shared" si="12"/>
        <v>#DIV/0!</v>
      </c>
      <c r="J148" s="3"/>
      <c r="K148" s="3"/>
      <c r="L148" s="3"/>
      <c r="M148" s="3"/>
      <c r="N148" s="3"/>
      <c r="O148" s="3"/>
      <c r="P148" s="3"/>
      <c r="Q148" s="3"/>
      <c r="R148" s="3"/>
      <c r="S148" s="3"/>
    </row>
    <row r="149" spans="1:20" ht="17.25" x14ac:dyDescent="0.25">
      <c r="A149" s="132"/>
      <c r="B149" s="42" t="s">
        <v>96</v>
      </c>
      <c r="C149" s="43" t="s">
        <v>97</v>
      </c>
      <c r="D149" s="10"/>
      <c r="E149" s="10"/>
      <c r="F149" s="10"/>
      <c r="G149" s="11" t="e">
        <f t="shared" si="10"/>
        <v>#DIV/0!</v>
      </c>
      <c r="H149" s="12" t="e">
        <f t="shared" si="14"/>
        <v>#DIV/0!</v>
      </c>
      <c r="I149" s="12" t="e">
        <f t="shared" si="12"/>
        <v>#DIV/0!</v>
      </c>
      <c r="J149" s="3"/>
      <c r="K149" s="3"/>
      <c r="L149" s="3"/>
      <c r="M149" s="3"/>
      <c r="N149" s="3"/>
      <c r="O149" s="3"/>
      <c r="P149" s="3"/>
      <c r="Q149" s="3"/>
      <c r="R149" s="3"/>
      <c r="S149" s="3"/>
    </row>
    <row r="150" spans="1:20" ht="17.25" x14ac:dyDescent="0.25">
      <c r="A150" s="132"/>
      <c r="B150" s="42" t="s">
        <v>99</v>
      </c>
      <c r="C150" s="43" t="s">
        <v>100</v>
      </c>
      <c r="D150" s="10"/>
      <c r="E150" s="10"/>
      <c r="F150" s="10"/>
      <c r="G150" s="11" t="e">
        <f t="shared" si="10"/>
        <v>#DIV/0!</v>
      </c>
      <c r="H150" s="12" t="e">
        <f t="shared" si="14"/>
        <v>#DIV/0!</v>
      </c>
      <c r="I150" s="12" t="e">
        <f t="shared" si="12"/>
        <v>#DIV/0!</v>
      </c>
      <c r="J150" s="3"/>
      <c r="K150" s="3"/>
      <c r="L150" s="3"/>
      <c r="M150" s="3"/>
      <c r="N150" s="3"/>
      <c r="O150" s="3"/>
      <c r="P150" s="3"/>
      <c r="Q150" s="3"/>
      <c r="R150" s="3"/>
      <c r="S150" s="3"/>
    </row>
    <row r="151" spans="1:20" ht="17.25" x14ac:dyDescent="0.25">
      <c r="A151" s="132"/>
      <c r="B151" s="42" t="s">
        <v>101</v>
      </c>
      <c r="C151" s="60" t="s">
        <v>102</v>
      </c>
      <c r="D151" s="10"/>
      <c r="E151" s="10"/>
      <c r="F151" s="10"/>
      <c r="G151" s="11" t="e">
        <f t="shared" si="10"/>
        <v>#DIV/0!</v>
      </c>
      <c r="H151" s="12" t="e">
        <f t="shared" si="14"/>
        <v>#DIV/0!</v>
      </c>
      <c r="I151" s="12" t="e">
        <f t="shared" si="12"/>
        <v>#DIV/0!</v>
      </c>
      <c r="J151" s="3"/>
      <c r="K151" s="3"/>
      <c r="L151" s="3"/>
      <c r="M151" s="3"/>
      <c r="N151" s="3"/>
      <c r="O151" s="3"/>
      <c r="P151" s="3"/>
      <c r="Q151" s="3"/>
      <c r="R151" s="3"/>
      <c r="S151" s="3"/>
    </row>
    <row r="152" spans="1:20" ht="17.25" x14ac:dyDescent="0.25">
      <c r="A152" s="132"/>
      <c r="B152" s="42" t="s">
        <v>103</v>
      </c>
      <c r="C152" s="43" t="s">
        <v>104</v>
      </c>
      <c r="D152" s="10"/>
      <c r="E152" s="10"/>
      <c r="F152" s="10"/>
      <c r="G152" s="11" t="e">
        <f t="shared" si="10"/>
        <v>#DIV/0!</v>
      </c>
      <c r="H152" s="12" t="e">
        <f t="shared" si="14"/>
        <v>#DIV/0!</v>
      </c>
      <c r="I152" s="12" t="e">
        <f t="shared" si="12"/>
        <v>#DIV/0!</v>
      </c>
      <c r="J152" s="3"/>
      <c r="K152" s="3"/>
      <c r="L152" s="3"/>
      <c r="M152" s="3"/>
      <c r="N152" s="3"/>
      <c r="O152" s="3"/>
      <c r="P152" s="3"/>
      <c r="Q152" s="3"/>
      <c r="R152" s="3"/>
      <c r="S152" s="3"/>
    </row>
    <row r="153" spans="1:20" ht="17.25" x14ac:dyDescent="0.25">
      <c r="A153" s="132"/>
      <c r="B153" s="42" t="s">
        <v>105</v>
      </c>
      <c r="C153" s="43" t="s">
        <v>106</v>
      </c>
      <c r="D153" s="10"/>
      <c r="E153" s="10"/>
      <c r="F153" s="10"/>
      <c r="G153" s="11" t="e">
        <f t="shared" si="10"/>
        <v>#DIV/0!</v>
      </c>
      <c r="H153" s="12" t="e">
        <f t="shared" si="14"/>
        <v>#DIV/0!</v>
      </c>
      <c r="I153" s="12" t="e">
        <f t="shared" si="12"/>
        <v>#DIV/0!</v>
      </c>
      <c r="J153" s="3"/>
      <c r="K153" s="3"/>
      <c r="L153" s="3"/>
      <c r="M153" s="3"/>
      <c r="N153" s="3"/>
      <c r="O153" s="3"/>
      <c r="P153" s="3"/>
      <c r="Q153" s="3"/>
      <c r="R153" s="3"/>
      <c r="S153" s="3"/>
    </row>
    <row r="154" spans="1:20" ht="17.25" x14ac:dyDescent="0.25">
      <c r="A154" s="132"/>
      <c r="B154" s="42" t="s">
        <v>107</v>
      </c>
      <c r="C154" s="43" t="s">
        <v>108</v>
      </c>
      <c r="D154" s="10"/>
      <c r="E154" s="10"/>
      <c r="F154" s="10"/>
      <c r="G154" s="11" t="e">
        <f t="shared" si="10"/>
        <v>#DIV/0!</v>
      </c>
      <c r="H154" s="12" t="e">
        <f t="shared" si="14"/>
        <v>#DIV/0!</v>
      </c>
      <c r="I154" s="12" t="e">
        <f t="shared" si="12"/>
        <v>#DIV/0!</v>
      </c>
      <c r="J154" s="3"/>
      <c r="K154" s="3"/>
      <c r="L154" s="3"/>
      <c r="M154" s="3"/>
      <c r="N154" s="3"/>
      <c r="O154" s="3"/>
      <c r="P154" s="3"/>
      <c r="Q154" s="3"/>
      <c r="R154" s="3"/>
      <c r="S154" s="3"/>
    </row>
    <row r="155" spans="1:20" ht="17.25" x14ac:dyDescent="0.25">
      <c r="A155" s="132"/>
      <c r="B155" s="42" t="s">
        <v>109</v>
      </c>
      <c r="C155" s="43" t="s">
        <v>110</v>
      </c>
      <c r="D155" s="10"/>
      <c r="E155" s="10"/>
      <c r="F155" s="10"/>
      <c r="G155" s="11" t="e">
        <f t="shared" si="10"/>
        <v>#DIV/0!</v>
      </c>
      <c r="H155" s="12" t="e">
        <f t="shared" si="14"/>
        <v>#DIV/0!</v>
      </c>
      <c r="I155" s="12" t="e">
        <f t="shared" si="12"/>
        <v>#DIV/0!</v>
      </c>
      <c r="J155" s="3"/>
      <c r="K155" s="3"/>
      <c r="L155" s="3"/>
      <c r="M155" s="3"/>
      <c r="N155" s="3"/>
      <c r="O155" s="3"/>
      <c r="P155" s="3"/>
      <c r="Q155" s="3"/>
      <c r="R155" s="3"/>
      <c r="S155" s="3"/>
    </row>
    <row r="156" spans="1:20" ht="17.25" x14ac:dyDescent="0.25">
      <c r="A156" s="132"/>
      <c r="B156" s="42" t="s">
        <v>111</v>
      </c>
      <c r="C156" s="61" t="s">
        <v>112</v>
      </c>
      <c r="D156" s="10"/>
      <c r="E156" s="10"/>
      <c r="F156" s="10"/>
      <c r="G156" s="11" t="e">
        <f t="shared" si="10"/>
        <v>#DIV/0!</v>
      </c>
      <c r="H156" s="12" t="e">
        <f t="shared" si="14"/>
        <v>#DIV/0!</v>
      </c>
      <c r="I156" s="12" t="e">
        <f t="shared" si="12"/>
        <v>#DIV/0!</v>
      </c>
      <c r="J156" s="3"/>
      <c r="K156" s="3"/>
      <c r="L156" s="3"/>
      <c r="M156" s="3"/>
      <c r="N156" s="3"/>
      <c r="O156" s="3"/>
      <c r="P156" s="3"/>
      <c r="Q156" s="3"/>
      <c r="R156" s="3"/>
      <c r="S156" s="3"/>
    </row>
    <row r="157" spans="1:20" ht="17.25" x14ac:dyDescent="0.25">
      <c r="A157" s="132"/>
      <c r="B157" s="62" t="s">
        <v>113</v>
      </c>
      <c r="C157" s="61" t="s">
        <v>114</v>
      </c>
      <c r="D157" s="63"/>
      <c r="E157" s="63"/>
      <c r="F157" s="63"/>
      <c r="G157" s="34" t="e">
        <f t="shared" si="10"/>
        <v>#DIV/0!</v>
      </c>
      <c r="H157" s="12" t="e">
        <f t="shared" si="14"/>
        <v>#DIV/0!</v>
      </c>
      <c r="I157" s="12" t="e">
        <f t="shared" si="12"/>
        <v>#DIV/0!</v>
      </c>
      <c r="J157" s="3"/>
      <c r="K157" s="3"/>
      <c r="L157" s="3"/>
      <c r="M157" s="93"/>
      <c r="N157" s="3"/>
      <c r="O157" s="3"/>
      <c r="P157" s="3"/>
      <c r="Q157" s="3"/>
      <c r="R157" s="3"/>
      <c r="S157" s="3"/>
    </row>
    <row r="158" spans="1:20" ht="17.25" x14ac:dyDescent="0.25">
      <c r="A158" s="132"/>
      <c r="B158" s="42" t="s">
        <v>115</v>
      </c>
      <c r="C158" s="60" t="s">
        <v>116</v>
      </c>
      <c r="D158" s="65"/>
      <c r="E158" s="65"/>
      <c r="F158" s="65"/>
      <c r="G158" s="11" t="e">
        <f t="shared" si="10"/>
        <v>#DIV/0!</v>
      </c>
      <c r="H158" s="12" t="e">
        <f t="shared" si="14"/>
        <v>#DIV/0!</v>
      </c>
      <c r="I158" s="12" t="e">
        <f t="shared" si="12"/>
        <v>#DIV/0!</v>
      </c>
      <c r="J158" s="3"/>
      <c r="K158" s="3"/>
      <c r="L158" s="3"/>
      <c r="M158" s="3"/>
      <c r="N158" s="3"/>
      <c r="O158" s="3"/>
      <c r="P158" s="3"/>
      <c r="Q158" s="3"/>
      <c r="R158" s="3"/>
      <c r="S158" s="3"/>
    </row>
    <row r="159" spans="1:20" ht="17.25" x14ac:dyDescent="0.25">
      <c r="A159" s="132"/>
      <c r="B159" s="42" t="s">
        <v>117</v>
      </c>
      <c r="C159" s="66" t="s">
        <v>118</v>
      </c>
      <c r="D159" s="67"/>
      <c r="E159" s="67"/>
      <c r="F159" s="67"/>
      <c r="G159" s="34" t="e">
        <f t="shared" si="10"/>
        <v>#DIV/0!</v>
      </c>
      <c r="H159" s="12" t="e">
        <f t="shared" si="14"/>
        <v>#DIV/0!</v>
      </c>
      <c r="I159" s="12" t="e">
        <f t="shared" si="12"/>
        <v>#DIV/0!</v>
      </c>
      <c r="J159" s="3"/>
      <c r="K159" s="3"/>
      <c r="L159" s="3"/>
      <c r="M159" s="3"/>
      <c r="N159" s="3"/>
      <c r="O159" s="3"/>
      <c r="P159" s="3"/>
      <c r="Q159" s="3"/>
      <c r="R159" s="3"/>
      <c r="S159" s="3"/>
    </row>
    <row r="160" spans="1:20" ht="17.25" x14ac:dyDescent="0.25">
      <c r="A160" s="132"/>
      <c r="B160" s="42" t="s">
        <v>119</v>
      </c>
      <c r="C160" s="41" t="s">
        <v>120</v>
      </c>
      <c r="D160" s="67"/>
      <c r="E160" s="67"/>
      <c r="F160" s="67"/>
      <c r="G160" s="34" t="e">
        <f t="shared" si="10"/>
        <v>#DIV/0!</v>
      </c>
      <c r="H160" s="12" t="e">
        <f t="shared" si="14"/>
        <v>#DIV/0!</v>
      </c>
      <c r="I160" s="12" t="e">
        <f t="shared" si="12"/>
        <v>#DIV/0!</v>
      </c>
      <c r="J160" s="3"/>
      <c r="K160" s="3"/>
      <c r="L160" s="3"/>
      <c r="M160" s="3"/>
      <c r="N160" s="3"/>
      <c r="O160" s="3"/>
      <c r="P160" s="3"/>
      <c r="Q160" s="3"/>
      <c r="R160" s="3"/>
      <c r="S160" s="3"/>
    </row>
    <row r="161" spans="1:19" ht="17.25" x14ac:dyDescent="0.25">
      <c r="A161" s="132"/>
      <c r="B161" s="42" t="s">
        <v>121</v>
      </c>
      <c r="C161" s="43" t="s">
        <v>122</v>
      </c>
      <c r="D161" s="94"/>
      <c r="E161" s="94"/>
      <c r="F161" s="94"/>
      <c r="G161" s="34" t="e">
        <f t="shared" si="10"/>
        <v>#DIV/0!</v>
      </c>
      <c r="H161" s="12" t="e">
        <f t="shared" si="14"/>
        <v>#DIV/0!</v>
      </c>
      <c r="I161" s="12" t="e">
        <f t="shared" si="12"/>
        <v>#DIV/0!</v>
      </c>
      <c r="J161" s="3"/>
      <c r="K161" s="3"/>
      <c r="L161" s="3"/>
      <c r="M161" s="3"/>
      <c r="N161" s="3"/>
      <c r="O161" s="3"/>
      <c r="P161" s="3"/>
      <c r="Q161" s="3"/>
      <c r="R161" s="3"/>
      <c r="S161" s="3"/>
    </row>
    <row r="162" spans="1:19" ht="18" thickBot="1" x14ac:dyDescent="0.3">
      <c r="A162" s="133"/>
      <c r="B162" s="68" t="s">
        <v>123</v>
      </c>
      <c r="C162" s="69" t="s">
        <v>124</v>
      </c>
      <c r="D162" s="95"/>
      <c r="E162" s="95"/>
      <c r="F162" s="95"/>
      <c r="G162" s="71" t="e">
        <f t="shared" si="10"/>
        <v>#DIV/0!</v>
      </c>
      <c r="H162" s="19" t="e">
        <f t="shared" si="14"/>
        <v>#DIV/0!</v>
      </c>
      <c r="I162" s="19" t="e">
        <f t="shared" si="12"/>
        <v>#DIV/0!</v>
      </c>
      <c r="J162" s="3"/>
      <c r="K162" s="3"/>
      <c r="L162" s="3"/>
      <c r="M162" s="3"/>
      <c r="N162" s="3"/>
      <c r="O162" s="3"/>
      <c r="P162" s="3"/>
      <c r="Q162" s="3"/>
      <c r="R162" s="3"/>
      <c r="S162" s="3"/>
    </row>
    <row r="163" spans="1:19" ht="32.25" x14ac:dyDescent="0.25">
      <c r="A163" s="96"/>
      <c r="B163" s="97"/>
      <c r="C163" s="157" t="s">
        <v>0</v>
      </c>
      <c r="D163" s="157"/>
      <c r="E163" s="157"/>
      <c r="F163" s="157"/>
      <c r="G163" s="1"/>
      <c r="H163" s="1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</row>
    <row r="164" spans="1:19" x14ac:dyDescent="0.25">
      <c r="A164" s="4" t="s">
        <v>132</v>
      </c>
      <c r="B164" s="4"/>
      <c r="C164" s="144" t="s">
        <v>133</v>
      </c>
      <c r="D164" s="144"/>
      <c r="E164" s="144"/>
      <c r="F164" s="144"/>
      <c r="G164" s="144"/>
      <c r="H164" s="4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</row>
    <row r="165" spans="1:19" x14ac:dyDescent="0.25">
      <c r="A165" s="145" t="s">
        <v>1</v>
      </c>
      <c r="B165" s="147" t="s">
        <v>2</v>
      </c>
      <c r="C165" s="149" t="s">
        <v>3</v>
      </c>
      <c r="D165" s="151" t="s">
        <v>4</v>
      </c>
      <c r="E165" s="152"/>
      <c r="F165" s="153"/>
      <c r="G165" s="154" t="s">
        <v>5</v>
      </c>
      <c r="H165" s="156" t="s">
        <v>6</v>
      </c>
      <c r="I165" s="156"/>
      <c r="J165" s="3"/>
      <c r="K165" s="3"/>
      <c r="L165" s="3"/>
      <c r="M165" s="3"/>
      <c r="N165" s="3"/>
      <c r="O165" s="3"/>
      <c r="P165" s="3"/>
      <c r="Q165" s="3"/>
      <c r="R165" s="3"/>
      <c r="S165" s="3"/>
    </row>
    <row r="166" spans="1:19" x14ac:dyDescent="0.25">
      <c r="A166" s="146"/>
      <c r="B166" s="148"/>
      <c r="C166" s="150"/>
      <c r="D166" s="5" t="s">
        <v>7</v>
      </c>
      <c r="E166" s="5" t="s">
        <v>8</v>
      </c>
      <c r="F166" s="5" t="s">
        <v>9</v>
      </c>
      <c r="G166" s="155"/>
      <c r="H166" s="6" t="s">
        <v>10</v>
      </c>
      <c r="I166" s="7" t="s">
        <v>11</v>
      </c>
      <c r="J166" s="3"/>
      <c r="K166" s="3"/>
      <c r="L166" s="3"/>
      <c r="M166" s="3"/>
      <c r="N166" s="3"/>
      <c r="O166" s="3"/>
      <c r="P166" s="3"/>
      <c r="Q166" s="3"/>
      <c r="R166" s="3"/>
      <c r="S166" s="3"/>
    </row>
    <row r="167" spans="1:19" ht="17.25" x14ac:dyDescent="0.25">
      <c r="A167" s="131" t="s">
        <v>12</v>
      </c>
      <c r="B167" s="8" t="s">
        <v>13</v>
      </c>
      <c r="C167" s="9" t="s">
        <v>14</v>
      </c>
      <c r="D167" s="10"/>
      <c r="E167" s="10"/>
      <c r="F167" s="10"/>
      <c r="G167" s="11" t="e">
        <f t="shared" ref="G167:G216" si="15" xml:space="preserve"> ROUND(AVERAGE(D167:F167),2)</f>
        <v>#DIV/0!</v>
      </c>
      <c r="H167" s="12" t="e">
        <f>RANK(G167,$G$167:$G$181)</f>
        <v>#DIV/0!</v>
      </c>
      <c r="I167" s="12" t="e">
        <f>RANK(G167,$G$167:$G$216)</f>
        <v>#DIV/0!</v>
      </c>
      <c r="J167" s="3"/>
      <c r="K167" s="3"/>
      <c r="L167" s="3"/>
      <c r="M167" s="3"/>
      <c r="N167" s="3"/>
      <c r="O167" s="3"/>
      <c r="P167" s="3"/>
      <c r="Q167" s="3"/>
      <c r="R167" s="3"/>
      <c r="S167" s="3"/>
    </row>
    <row r="168" spans="1:19" ht="17.25" x14ac:dyDescent="0.25">
      <c r="A168" s="132"/>
      <c r="B168" s="13" t="s">
        <v>15</v>
      </c>
      <c r="C168" s="14" t="s">
        <v>16</v>
      </c>
      <c r="D168" s="10"/>
      <c r="E168" s="10"/>
      <c r="F168" s="10"/>
      <c r="G168" s="11" t="e">
        <f t="shared" si="15"/>
        <v>#DIV/0!</v>
      </c>
      <c r="H168" s="12" t="e">
        <f t="shared" ref="H168:H181" si="16">RANK(G168,$G$167:$G$181)</f>
        <v>#DIV/0!</v>
      </c>
      <c r="I168" s="12" t="e">
        <f t="shared" ref="I168:I216" si="17">RANK(G168,$G$167:$G$216)</f>
        <v>#DIV/0!</v>
      </c>
      <c r="J168" s="3"/>
      <c r="K168" s="3"/>
      <c r="L168" s="3"/>
      <c r="M168" s="3"/>
      <c r="N168" s="3"/>
      <c r="O168" s="3"/>
      <c r="P168" s="3"/>
      <c r="Q168" s="3"/>
      <c r="R168" s="3"/>
      <c r="S168" s="3"/>
    </row>
    <row r="169" spans="1:19" ht="17.25" x14ac:dyDescent="0.25">
      <c r="A169" s="132"/>
      <c r="B169" s="13" t="s">
        <v>17</v>
      </c>
      <c r="C169" s="14" t="s">
        <v>18</v>
      </c>
      <c r="D169" s="10"/>
      <c r="E169" s="10"/>
      <c r="F169" s="10"/>
      <c r="G169" s="11" t="e">
        <f t="shared" si="15"/>
        <v>#DIV/0!</v>
      </c>
      <c r="H169" s="12" t="e">
        <f t="shared" si="16"/>
        <v>#DIV/0!</v>
      </c>
      <c r="I169" s="12" t="e">
        <f t="shared" si="17"/>
        <v>#DIV/0!</v>
      </c>
      <c r="J169" s="3"/>
      <c r="K169" s="3"/>
      <c r="L169" s="3"/>
      <c r="M169" s="3"/>
      <c r="N169" s="3"/>
      <c r="O169" s="3"/>
      <c r="P169" s="3"/>
      <c r="Q169" s="3"/>
      <c r="R169" s="3"/>
      <c r="S169" s="3"/>
    </row>
    <row r="170" spans="1:19" ht="17.25" x14ac:dyDescent="0.25">
      <c r="A170" s="132"/>
      <c r="B170" s="13" t="s">
        <v>19</v>
      </c>
      <c r="C170" s="14" t="s">
        <v>20</v>
      </c>
      <c r="D170" s="10"/>
      <c r="E170" s="10"/>
      <c r="F170" s="10"/>
      <c r="G170" s="11" t="e">
        <f t="shared" si="15"/>
        <v>#DIV/0!</v>
      </c>
      <c r="H170" s="12" t="e">
        <f t="shared" si="16"/>
        <v>#DIV/0!</v>
      </c>
      <c r="I170" s="12" t="e">
        <f t="shared" si="17"/>
        <v>#DIV/0!</v>
      </c>
      <c r="J170" s="3"/>
      <c r="K170" s="3"/>
      <c r="L170" s="3"/>
      <c r="M170" s="3"/>
      <c r="N170" s="3"/>
      <c r="O170" s="3"/>
      <c r="P170" s="3"/>
      <c r="Q170" s="3"/>
      <c r="R170" s="3"/>
      <c r="S170" s="3"/>
    </row>
    <row r="171" spans="1:19" ht="17.25" x14ac:dyDescent="0.25">
      <c r="A171" s="132"/>
      <c r="B171" s="13" t="s">
        <v>21</v>
      </c>
      <c r="C171" s="14" t="s">
        <v>22</v>
      </c>
      <c r="D171" s="10"/>
      <c r="E171" s="10"/>
      <c r="F171" s="10"/>
      <c r="G171" s="11" t="e">
        <f t="shared" si="15"/>
        <v>#DIV/0!</v>
      </c>
      <c r="H171" s="12" t="e">
        <f t="shared" si="16"/>
        <v>#DIV/0!</v>
      </c>
      <c r="I171" s="12" t="e">
        <f t="shared" si="17"/>
        <v>#DIV/0!</v>
      </c>
      <c r="J171" s="3"/>
      <c r="K171" s="3"/>
      <c r="L171" s="3"/>
      <c r="M171" s="3"/>
      <c r="N171" s="3"/>
      <c r="O171" s="3"/>
      <c r="P171" s="3"/>
      <c r="Q171" s="3"/>
      <c r="R171" s="3"/>
      <c r="S171" s="3"/>
    </row>
    <row r="172" spans="1:19" ht="17.25" x14ac:dyDescent="0.25">
      <c r="A172" s="132"/>
      <c r="B172" s="13" t="s">
        <v>23</v>
      </c>
      <c r="C172" s="14" t="s">
        <v>24</v>
      </c>
      <c r="D172" s="10"/>
      <c r="E172" s="10"/>
      <c r="F172" s="10"/>
      <c r="G172" s="11" t="e">
        <f t="shared" si="15"/>
        <v>#DIV/0!</v>
      </c>
      <c r="H172" s="12" t="e">
        <f t="shared" si="16"/>
        <v>#DIV/0!</v>
      </c>
      <c r="I172" s="12" t="e">
        <f t="shared" si="17"/>
        <v>#DIV/0!</v>
      </c>
      <c r="J172" s="3"/>
      <c r="K172" s="3"/>
      <c r="L172" s="3"/>
      <c r="M172" s="3"/>
      <c r="N172" s="3"/>
      <c r="O172" s="3"/>
      <c r="P172" s="3"/>
      <c r="Q172" s="3"/>
      <c r="R172" s="3"/>
      <c r="S172" s="3"/>
    </row>
    <row r="173" spans="1:19" ht="17.25" x14ac:dyDescent="0.25">
      <c r="A173" s="132"/>
      <c r="B173" s="13" t="s">
        <v>25</v>
      </c>
      <c r="C173" s="14" t="s">
        <v>26</v>
      </c>
      <c r="D173" s="10"/>
      <c r="E173" s="10"/>
      <c r="F173" s="10"/>
      <c r="G173" s="11" t="e">
        <f t="shared" si="15"/>
        <v>#DIV/0!</v>
      </c>
      <c r="H173" s="12" t="e">
        <f t="shared" si="16"/>
        <v>#DIV/0!</v>
      </c>
      <c r="I173" s="12" t="e">
        <f t="shared" si="17"/>
        <v>#DIV/0!</v>
      </c>
      <c r="J173" s="3"/>
      <c r="K173" s="3"/>
      <c r="L173" s="3"/>
      <c r="M173" s="3"/>
      <c r="N173" s="3"/>
      <c r="O173" s="3"/>
      <c r="P173" s="3"/>
      <c r="Q173" s="3"/>
      <c r="R173" s="3"/>
      <c r="S173" s="3"/>
    </row>
    <row r="174" spans="1:19" ht="17.25" x14ac:dyDescent="0.25">
      <c r="A174" s="132"/>
      <c r="B174" s="13" t="s">
        <v>27</v>
      </c>
      <c r="C174" s="14" t="s">
        <v>28</v>
      </c>
      <c r="D174" s="10"/>
      <c r="E174" s="10"/>
      <c r="F174" s="10"/>
      <c r="G174" s="11" t="e">
        <f t="shared" si="15"/>
        <v>#DIV/0!</v>
      </c>
      <c r="H174" s="12" t="e">
        <f t="shared" si="16"/>
        <v>#DIV/0!</v>
      </c>
      <c r="I174" s="12" t="e">
        <f t="shared" si="17"/>
        <v>#DIV/0!</v>
      </c>
      <c r="J174" s="3"/>
      <c r="K174" s="3"/>
      <c r="L174" s="3"/>
      <c r="M174" s="3"/>
      <c r="N174" s="3"/>
      <c r="O174" s="3"/>
      <c r="P174" s="3"/>
      <c r="Q174" s="3"/>
      <c r="R174" s="3"/>
      <c r="S174" s="3"/>
    </row>
    <row r="175" spans="1:19" ht="17.25" x14ac:dyDescent="0.25">
      <c r="A175" s="132"/>
      <c r="B175" s="13" t="s">
        <v>29</v>
      </c>
      <c r="C175" s="14" t="s">
        <v>30</v>
      </c>
      <c r="D175" s="10"/>
      <c r="E175" s="10"/>
      <c r="F175" s="10"/>
      <c r="G175" s="11" t="e">
        <f t="shared" si="15"/>
        <v>#DIV/0!</v>
      </c>
      <c r="H175" s="12" t="e">
        <f t="shared" si="16"/>
        <v>#DIV/0!</v>
      </c>
      <c r="I175" s="12" t="e">
        <f t="shared" si="17"/>
        <v>#DIV/0!</v>
      </c>
      <c r="J175" s="3"/>
      <c r="K175" s="3"/>
      <c r="L175" s="3"/>
      <c r="M175" s="3"/>
      <c r="N175" s="3"/>
      <c r="O175" s="3"/>
      <c r="P175" s="3"/>
      <c r="Q175" s="3"/>
      <c r="R175" s="3"/>
      <c r="S175" s="3"/>
    </row>
    <row r="176" spans="1:19" ht="17.25" x14ac:dyDescent="0.25">
      <c r="A176" s="132"/>
      <c r="B176" s="13" t="s">
        <v>31</v>
      </c>
      <c r="C176" s="14" t="s">
        <v>32</v>
      </c>
      <c r="D176" s="10"/>
      <c r="E176" s="10"/>
      <c r="F176" s="10"/>
      <c r="G176" s="11" t="e">
        <f t="shared" si="15"/>
        <v>#DIV/0!</v>
      </c>
      <c r="H176" s="12" t="e">
        <f t="shared" si="16"/>
        <v>#DIV/0!</v>
      </c>
      <c r="I176" s="12" t="e">
        <f t="shared" si="17"/>
        <v>#DIV/0!</v>
      </c>
      <c r="J176" s="3"/>
      <c r="K176" s="3"/>
      <c r="L176" s="3"/>
      <c r="M176" s="3"/>
      <c r="N176" s="3"/>
      <c r="O176" s="3"/>
      <c r="P176" s="3"/>
      <c r="Q176" s="3"/>
      <c r="R176" s="3"/>
      <c r="S176" s="3"/>
    </row>
    <row r="177" spans="1:19" ht="17.25" x14ac:dyDescent="0.25">
      <c r="A177" s="132"/>
      <c r="B177" s="13" t="s">
        <v>33</v>
      </c>
      <c r="C177" s="14" t="s">
        <v>34</v>
      </c>
      <c r="D177" s="10"/>
      <c r="E177" s="10"/>
      <c r="F177" s="10"/>
      <c r="G177" s="11" t="e">
        <f t="shared" si="15"/>
        <v>#DIV/0!</v>
      </c>
      <c r="H177" s="12" t="e">
        <f t="shared" si="16"/>
        <v>#DIV/0!</v>
      </c>
      <c r="I177" s="12" t="e">
        <f t="shared" si="17"/>
        <v>#DIV/0!</v>
      </c>
      <c r="J177" s="3"/>
      <c r="K177" s="3"/>
      <c r="L177" s="3"/>
      <c r="M177" s="3"/>
      <c r="N177" s="3"/>
      <c r="O177" s="3"/>
      <c r="P177" s="3"/>
      <c r="Q177" s="3"/>
      <c r="R177" s="3"/>
      <c r="S177" s="3"/>
    </row>
    <row r="178" spans="1:19" ht="17.25" x14ac:dyDescent="0.25">
      <c r="A178" s="132"/>
      <c r="B178" s="13" t="s">
        <v>35</v>
      </c>
      <c r="C178" s="14" t="s">
        <v>36</v>
      </c>
      <c r="D178" s="10"/>
      <c r="E178" s="10"/>
      <c r="F178" s="10"/>
      <c r="G178" s="11" t="e">
        <f t="shared" si="15"/>
        <v>#DIV/0!</v>
      </c>
      <c r="H178" s="12" t="e">
        <f t="shared" si="16"/>
        <v>#DIV/0!</v>
      </c>
      <c r="I178" s="12" t="e">
        <f t="shared" si="17"/>
        <v>#DIV/0!</v>
      </c>
      <c r="J178" s="3"/>
      <c r="K178" s="3"/>
      <c r="L178" s="3"/>
      <c r="M178" s="3"/>
      <c r="N178" s="3"/>
      <c r="O178" s="3"/>
      <c r="P178" s="3"/>
      <c r="Q178" s="3"/>
      <c r="R178" s="3"/>
      <c r="S178" s="3"/>
    </row>
    <row r="179" spans="1:19" ht="17.25" x14ac:dyDescent="0.25">
      <c r="A179" s="132"/>
      <c r="B179" s="13" t="s">
        <v>37</v>
      </c>
      <c r="C179" s="14" t="s">
        <v>38</v>
      </c>
      <c r="D179" s="10"/>
      <c r="E179" s="10"/>
      <c r="F179" s="10"/>
      <c r="G179" s="11" t="e">
        <f t="shared" si="15"/>
        <v>#DIV/0!</v>
      </c>
      <c r="H179" s="12" t="e">
        <f t="shared" si="16"/>
        <v>#DIV/0!</v>
      </c>
      <c r="I179" s="12" t="e">
        <f t="shared" si="17"/>
        <v>#DIV/0!</v>
      </c>
      <c r="J179" s="3"/>
      <c r="K179" s="3"/>
      <c r="L179" s="3"/>
      <c r="M179" s="3"/>
      <c r="N179" s="3"/>
      <c r="O179" s="3"/>
      <c r="P179" s="3"/>
      <c r="Q179" s="3"/>
      <c r="R179" s="3"/>
      <c r="S179" s="3"/>
    </row>
    <row r="180" spans="1:19" ht="17.25" x14ac:dyDescent="0.25">
      <c r="A180" s="132"/>
      <c r="B180" s="13" t="s">
        <v>39</v>
      </c>
      <c r="C180" s="14" t="s">
        <v>40</v>
      </c>
      <c r="D180" s="10"/>
      <c r="E180" s="10"/>
      <c r="F180" s="10"/>
      <c r="G180" s="11" t="e">
        <f t="shared" si="15"/>
        <v>#DIV/0!</v>
      </c>
      <c r="H180" s="12" t="e">
        <f t="shared" si="16"/>
        <v>#DIV/0!</v>
      </c>
      <c r="I180" s="12" t="e">
        <f t="shared" si="17"/>
        <v>#DIV/0!</v>
      </c>
      <c r="J180" s="3"/>
      <c r="K180" s="3"/>
      <c r="L180" s="3"/>
      <c r="M180" s="3"/>
      <c r="N180" s="3"/>
      <c r="O180" s="3"/>
      <c r="P180" s="3"/>
      <c r="Q180" s="3"/>
      <c r="R180" s="3"/>
      <c r="S180" s="3"/>
    </row>
    <row r="181" spans="1:19" ht="18" thickBot="1" x14ac:dyDescent="0.3">
      <c r="A181" s="132"/>
      <c r="B181" s="15" t="s">
        <v>41</v>
      </c>
      <c r="C181" s="16" t="s">
        <v>42</v>
      </c>
      <c r="D181" s="17"/>
      <c r="E181" s="17"/>
      <c r="F181" s="17"/>
      <c r="G181" s="18" t="e">
        <f t="shared" si="15"/>
        <v>#DIV/0!</v>
      </c>
      <c r="H181" s="19" t="e">
        <f t="shared" si="16"/>
        <v>#DIV/0!</v>
      </c>
      <c r="I181" s="19" t="e">
        <f t="shared" si="17"/>
        <v>#DIV/0!</v>
      </c>
      <c r="J181" s="3"/>
      <c r="K181" s="3"/>
      <c r="L181" s="3"/>
      <c r="M181" s="3"/>
      <c r="N181" s="3"/>
      <c r="O181" s="3"/>
      <c r="P181" s="3"/>
      <c r="Q181" s="3"/>
      <c r="R181" s="3"/>
      <c r="S181" s="3"/>
    </row>
    <row r="182" spans="1:19" ht="17.25" x14ac:dyDescent="0.25">
      <c r="A182" s="132"/>
      <c r="B182" s="20" t="s">
        <v>43</v>
      </c>
      <c r="C182" s="21" t="s">
        <v>44</v>
      </c>
      <c r="D182" s="10"/>
      <c r="E182" s="10"/>
      <c r="F182" s="10"/>
      <c r="G182" s="11" t="e">
        <f t="shared" si="15"/>
        <v>#DIV/0!</v>
      </c>
      <c r="H182" s="12" t="e">
        <f>RANK(G182,$G$182:$G$196)</f>
        <v>#DIV/0!</v>
      </c>
      <c r="I182" s="12" t="e">
        <f t="shared" si="17"/>
        <v>#DIV/0!</v>
      </c>
      <c r="J182" s="3"/>
      <c r="K182" s="3"/>
      <c r="L182" s="3"/>
      <c r="M182" s="3"/>
      <c r="N182" s="3"/>
      <c r="O182" s="3"/>
      <c r="P182" s="3"/>
      <c r="Q182" s="3"/>
      <c r="R182" s="3"/>
      <c r="S182" s="3"/>
    </row>
    <row r="183" spans="1:19" ht="17.25" x14ac:dyDescent="0.25">
      <c r="A183" s="132"/>
      <c r="B183" s="22" t="s">
        <v>45</v>
      </c>
      <c r="C183" s="23" t="s">
        <v>46</v>
      </c>
      <c r="D183" s="10"/>
      <c r="E183" s="10"/>
      <c r="F183" s="10"/>
      <c r="G183" s="11" t="e">
        <f t="shared" si="15"/>
        <v>#DIV/0!</v>
      </c>
      <c r="H183" s="12" t="e">
        <f>RANK(G183,$G$182:$G$196)</f>
        <v>#DIV/0!</v>
      </c>
      <c r="I183" s="12" t="e">
        <f t="shared" si="17"/>
        <v>#DIV/0!</v>
      </c>
      <c r="J183" s="3"/>
      <c r="K183" s="3"/>
      <c r="L183" s="3"/>
      <c r="M183" s="3"/>
      <c r="N183" s="3"/>
      <c r="O183" s="3"/>
      <c r="P183" s="3"/>
      <c r="Q183" s="3"/>
      <c r="R183" s="3"/>
      <c r="S183" s="3"/>
    </row>
    <row r="184" spans="1:19" ht="17.25" x14ac:dyDescent="0.25">
      <c r="A184" s="132"/>
      <c r="B184" s="22" t="s">
        <v>47</v>
      </c>
      <c r="C184" s="23" t="s">
        <v>48</v>
      </c>
      <c r="D184" s="10"/>
      <c r="E184" s="10"/>
      <c r="F184" s="10"/>
      <c r="G184" s="11" t="e">
        <f t="shared" si="15"/>
        <v>#DIV/0!</v>
      </c>
      <c r="H184" s="12" t="e">
        <f t="shared" ref="H184:H196" si="18">RANK(G184,$G$182:$G$196)</f>
        <v>#DIV/0!</v>
      </c>
      <c r="I184" s="12" t="e">
        <f t="shared" si="17"/>
        <v>#DIV/0!</v>
      </c>
      <c r="J184" s="3"/>
      <c r="K184" s="3"/>
      <c r="L184" s="3"/>
      <c r="M184" s="3"/>
      <c r="N184" s="3"/>
      <c r="O184" s="3"/>
      <c r="P184" s="3"/>
      <c r="Q184" s="3"/>
      <c r="R184" s="3"/>
      <c r="S184" s="3"/>
    </row>
    <row r="185" spans="1:19" ht="17.25" x14ac:dyDescent="0.25">
      <c r="A185" s="132"/>
      <c r="B185" s="22" t="s">
        <v>49</v>
      </c>
      <c r="C185" s="23" t="s">
        <v>50</v>
      </c>
      <c r="D185" s="10"/>
      <c r="E185" s="10"/>
      <c r="F185" s="10"/>
      <c r="G185" s="11" t="e">
        <f t="shared" si="15"/>
        <v>#DIV/0!</v>
      </c>
      <c r="H185" s="12" t="e">
        <f t="shared" si="18"/>
        <v>#DIV/0!</v>
      </c>
      <c r="I185" s="12" t="e">
        <f t="shared" si="17"/>
        <v>#DIV/0!</v>
      </c>
      <c r="J185" s="3"/>
      <c r="K185" s="3"/>
      <c r="L185" s="3"/>
      <c r="M185" s="3"/>
      <c r="N185" s="3"/>
      <c r="O185" s="3"/>
      <c r="P185" s="3"/>
      <c r="Q185" s="3"/>
      <c r="R185" s="3"/>
      <c r="S185" s="3"/>
    </row>
    <row r="186" spans="1:19" ht="17.25" x14ac:dyDescent="0.25">
      <c r="A186" s="132"/>
      <c r="B186" s="22" t="s">
        <v>51</v>
      </c>
      <c r="C186" s="23" t="s">
        <v>52</v>
      </c>
      <c r="D186" s="10"/>
      <c r="E186" s="10"/>
      <c r="F186" s="10"/>
      <c r="G186" s="11" t="e">
        <f t="shared" si="15"/>
        <v>#DIV/0!</v>
      </c>
      <c r="H186" s="12" t="e">
        <f t="shared" si="18"/>
        <v>#DIV/0!</v>
      </c>
      <c r="I186" s="12" t="e">
        <f t="shared" si="17"/>
        <v>#DIV/0!</v>
      </c>
      <c r="J186" s="3"/>
      <c r="K186" s="3"/>
      <c r="L186" s="3"/>
      <c r="M186" s="3"/>
      <c r="N186" s="3"/>
      <c r="O186" s="3"/>
      <c r="P186" s="3"/>
      <c r="Q186" s="3"/>
      <c r="R186" s="3"/>
      <c r="S186" s="3"/>
    </row>
    <row r="187" spans="1:19" ht="17.25" x14ac:dyDescent="0.25">
      <c r="A187" s="132"/>
      <c r="B187" s="20" t="s">
        <v>53</v>
      </c>
      <c r="C187" s="24" t="s">
        <v>54</v>
      </c>
      <c r="D187" s="10"/>
      <c r="E187" s="10"/>
      <c r="F187" s="10"/>
      <c r="G187" s="11" t="e">
        <f t="shared" si="15"/>
        <v>#DIV/0!</v>
      </c>
      <c r="H187" s="12" t="e">
        <f t="shared" si="18"/>
        <v>#DIV/0!</v>
      </c>
      <c r="I187" s="12" t="e">
        <f t="shared" si="17"/>
        <v>#DIV/0!</v>
      </c>
      <c r="J187" s="3"/>
      <c r="K187" s="3"/>
      <c r="L187" s="3"/>
      <c r="M187" s="3"/>
      <c r="N187" s="3"/>
      <c r="O187" s="3"/>
      <c r="P187" s="3"/>
      <c r="Q187" s="3"/>
      <c r="R187" s="3"/>
      <c r="S187" s="3"/>
    </row>
    <row r="188" spans="1:19" ht="17.25" x14ac:dyDescent="0.25">
      <c r="A188" s="132"/>
      <c r="B188" s="22" t="s">
        <v>55</v>
      </c>
      <c r="C188" s="25" t="s">
        <v>56</v>
      </c>
      <c r="D188" s="10"/>
      <c r="E188" s="10"/>
      <c r="F188" s="10"/>
      <c r="G188" s="11" t="e">
        <f t="shared" si="15"/>
        <v>#DIV/0!</v>
      </c>
      <c r="H188" s="12" t="e">
        <f t="shared" si="18"/>
        <v>#DIV/0!</v>
      </c>
      <c r="I188" s="12" t="e">
        <f t="shared" si="17"/>
        <v>#DIV/0!</v>
      </c>
      <c r="J188" s="3"/>
      <c r="K188" s="3"/>
      <c r="L188" s="3"/>
      <c r="M188" s="3"/>
      <c r="N188" s="3"/>
      <c r="O188" s="3"/>
      <c r="P188" s="3"/>
      <c r="Q188" s="3"/>
      <c r="R188" s="3"/>
      <c r="S188" s="3"/>
    </row>
    <row r="189" spans="1:19" ht="17.25" x14ac:dyDescent="0.25">
      <c r="A189" s="132"/>
      <c r="B189" s="22" t="s">
        <v>57</v>
      </c>
      <c r="C189" s="23" t="s">
        <v>58</v>
      </c>
      <c r="D189" s="10"/>
      <c r="E189" s="10"/>
      <c r="F189" s="10"/>
      <c r="G189" s="11" t="e">
        <f t="shared" si="15"/>
        <v>#DIV/0!</v>
      </c>
      <c r="H189" s="12" t="e">
        <f t="shared" si="18"/>
        <v>#DIV/0!</v>
      </c>
      <c r="I189" s="12" t="e">
        <f t="shared" si="17"/>
        <v>#DIV/0!</v>
      </c>
      <c r="J189" s="3"/>
    </row>
    <row r="190" spans="1:19" ht="17.25" x14ac:dyDescent="0.25">
      <c r="A190" s="132"/>
      <c r="B190" s="22" t="s">
        <v>59</v>
      </c>
      <c r="C190" s="23" t="s">
        <v>60</v>
      </c>
      <c r="D190" s="10"/>
      <c r="E190" s="10"/>
      <c r="F190" s="10"/>
      <c r="G190" s="11" t="e">
        <f t="shared" si="15"/>
        <v>#DIV/0!</v>
      </c>
      <c r="H190" s="12" t="e">
        <f t="shared" si="18"/>
        <v>#DIV/0!</v>
      </c>
      <c r="I190" s="12" t="e">
        <f t="shared" si="17"/>
        <v>#DIV/0!</v>
      </c>
      <c r="J190" s="3"/>
    </row>
    <row r="191" spans="1:19" ht="18" thickBot="1" x14ac:dyDescent="0.3">
      <c r="A191" s="133"/>
      <c r="B191" s="26" t="s">
        <v>61</v>
      </c>
      <c r="C191" s="27" t="s">
        <v>62</v>
      </c>
      <c r="D191" s="28"/>
      <c r="E191" s="28"/>
      <c r="F191" s="28"/>
      <c r="G191" s="18" t="e">
        <f t="shared" si="15"/>
        <v>#DIV/0!</v>
      </c>
      <c r="H191" s="19" t="e">
        <f t="shared" si="18"/>
        <v>#DIV/0!</v>
      </c>
      <c r="I191" s="19" t="e">
        <f t="shared" si="17"/>
        <v>#DIV/0!</v>
      </c>
      <c r="J191" s="3"/>
    </row>
    <row r="192" spans="1:19" ht="17.25" x14ac:dyDescent="0.25">
      <c r="A192" s="134" t="s">
        <v>63</v>
      </c>
      <c r="B192" s="29" t="s">
        <v>64</v>
      </c>
      <c r="C192" s="30" t="s">
        <v>65</v>
      </c>
      <c r="D192" s="31"/>
      <c r="E192" s="31"/>
      <c r="F192" s="31"/>
      <c r="G192" s="32" t="e">
        <f t="shared" si="15"/>
        <v>#DIV/0!</v>
      </c>
      <c r="H192" s="12" t="e">
        <f t="shared" si="18"/>
        <v>#DIV/0!</v>
      </c>
      <c r="I192" s="12" t="e">
        <f t="shared" si="17"/>
        <v>#DIV/0!</v>
      </c>
      <c r="J192" s="3"/>
    </row>
    <row r="193" spans="1:20" ht="17.25" x14ac:dyDescent="0.25">
      <c r="A193" s="132"/>
      <c r="B193" s="22" t="s">
        <v>66</v>
      </c>
      <c r="C193" s="23" t="s">
        <v>67</v>
      </c>
      <c r="D193" s="33"/>
      <c r="E193" s="33"/>
      <c r="F193" s="33"/>
      <c r="G193" s="34" t="e">
        <f t="shared" si="15"/>
        <v>#DIV/0!</v>
      </c>
      <c r="H193" s="12" t="e">
        <f t="shared" si="18"/>
        <v>#DIV/0!</v>
      </c>
      <c r="I193" s="12" t="e">
        <f t="shared" si="17"/>
        <v>#DIV/0!</v>
      </c>
      <c r="J193" s="3"/>
    </row>
    <row r="194" spans="1:20" ht="17.25" x14ac:dyDescent="0.25">
      <c r="A194" s="132"/>
      <c r="B194" s="22" t="s">
        <v>68</v>
      </c>
      <c r="C194" s="23" t="s">
        <v>69</v>
      </c>
      <c r="D194" s="33"/>
      <c r="E194" s="33"/>
      <c r="F194" s="33"/>
      <c r="G194" s="34" t="e">
        <f t="shared" si="15"/>
        <v>#DIV/0!</v>
      </c>
      <c r="H194" s="12" t="e">
        <f t="shared" si="18"/>
        <v>#DIV/0!</v>
      </c>
      <c r="I194" s="12" t="e">
        <f t="shared" si="17"/>
        <v>#DIV/0!</v>
      </c>
      <c r="J194" s="3"/>
    </row>
    <row r="195" spans="1:20" ht="17.25" x14ac:dyDescent="0.25">
      <c r="A195" s="132"/>
      <c r="B195" s="22" t="s">
        <v>70</v>
      </c>
      <c r="C195" s="35" t="s">
        <v>71</v>
      </c>
      <c r="D195" s="36"/>
      <c r="E195" s="36"/>
      <c r="F195" s="36"/>
      <c r="G195" s="34" t="e">
        <f t="shared" si="15"/>
        <v>#DIV/0!</v>
      </c>
      <c r="H195" s="12" t="e">
        <f t="shared" si="18"/>
        <v>#DIV/0!</v>
      </c>
      <c r="I195" s="12" t="e">
        <f t="shared" si="17"/>
        <v>#DIV/0!</v>
      </c>
      <c r="J195" s="3"/>
      <c r="K195" s="135" t="s">
        <v>134</v>
      </c>
      <c r="L195" s="135"/>
      <c r="M195" s="135"/>
      <c r="N195" s="135"/>
      <c r="O195" s="135"/>
      <c r="P195" s="135"/>
      <c r="Q195" s="135"/>
      <c r="R195" s="135"/>
      <c r="S195" s="135"/>
      <c r="T195" s="135"/>
    </row>
    <row r="196" spans="1:20" ht="18" thickBot="1" x14ac:dyDescent="0.3">
      <c r="A196" s="132"/>
      <c r="B196" s="26" t="s">
        <v>72</v>
      </c>
      <c r="C196" s="37" t="s">
        <v>73</v>
      </c>
      <c r="D196" s="38"/>
      <c r="E196" s="38"/>
      <c r="F196" s="38"/>
      <c r="G196" s="18" t="e">
        <f t="shared" si="15"/>
        <v>#DIV/0!</v>
      </c>
      <c r="H196" s="19" t="e">
        <f t="shared" si="18"/>
        <v>#DIV/0!</v>
      </c>
      <c r="I196" s="19" t="e">
        <f t="shared" si="17"/>
        <v>#DIV/0!</v>
      </c>
      <c r="J196" s="3"/>
      <c r="K196" s="136" t="s">
        <v>79</v>
      </c>
      <c r="L196" s="138" t="s">
        <v>80</v>
      </c>
      <c r="M196" s="140" t="s">
        <v>81</v>
      </c>
      <c r="N196" s="140"/>
      <c r="O196" s="141" t="s">
        <v>82</v>
      </c>
      <c r="P196" s="142"/>
      <c r="Q196" s="141" t="s">
        <v>83</v>
      </c>
      <c r="R196" s="143"/>
      <c r="S196" s="140" t="s">
        <v>84</v>
      </c>
      <c r="T196" s="140"/>
    </row>
    <row r="197" spans="1:20" ht="17.25" x14ac:dyDescent="0.25">
      <c r="A197" s="132"/>
      <c r="B197" s="40" t="s">
        <v>74</v>
      </c>
      <c r="C197" s="41" t="s">
        <v>75</v>
      </c>
      <c r="D197" s="10"/>
      <c r="E197" s="10"/>
      <c r="F197" s="10"/>
      <c r="G197" s="11" t="e">
        <f t="shared" si="15"/>
        <v>#DIV/0!</v>
      </c>
      <c r="H197" s="12" t="e">
        <f>RANK(G197,$G$197:$G$216)</f>
        <v>#DIV/0!</v>
      </c>
      <c r="I197" s="12" t="e">
        <f t="shared" si="17"/>
        <v>#DIV/0!</v>
      </c>
      <c r="J197" s="3"/>
      <c r="K197" s="137"/>
      <c r="L197" s="139"/>
      <c r="M197" s="44" t="s">
        <v>87</v>
      </c>
      <c r="N197" s="45" t="s">
        <v>88</v>
      </c>
      <c r="O197" s="44" t="s">
        <v>87</v>
      </c>
      <c r="P197" s="45" t="s">
        <v>88</v>
      </c>
      <c r="Q197" s="46" t="s">
        <v>89</v>
      </c>
      <c r="R197" s="45" t="s">
        <v>88</v>
      </c>
      <c r="S197" s="46" t="s">
        <v>89</v>
      </c>
      <c r="T197" s="45" t="s">
        <v>88</v>
      </c>
    </row>
    <row r="198" spans="1:20" ht="17.25" x14ac:dyDescent="0.25">
      <c r="A198" s="132"/>
      <c r="B198" s="42" t="s">
        <v>77</v>
      </c>
      <c r="C198" s="41" t="s">
        <v>78</v>
      </c>
      <c r="D198" s="10"/>
      <c r="E198" s="10"/>
      <c r="F198" s="10"/>
      <c r="G198" s="11" t="e">
        <f t="shared" si="15"/>
        <v>#DIV/0!</v>
      </c>
      <c r="H198" s="12" t="e">
        <f t="shared" ref="H198:H216" si="19">RANK(G198,$G$197:$G$216)</f>
        <v>#DIV/0!</v>
      </c>
      <c r="I198" s="12" t="e">
        <f t="shared" si="17"/>
        <v>#DIV/0!</v>
      </c>
      <c r="J198" s="3"/>
      <c r="K198" s="47">
        <v>12</v>
      </c>
      <c r="L198" s="48">
        <f>SUM(M198+O198+Q198+S198)</f>
        <v>0</v>
      </c>
      <c r="M198" s="49">
        <f>COUNTIF(G167:$G$181,"&gt;=9.0")</f>
        <v>0</v>
      </c>
      <c r="N198" s="50">
        <f>M198/16</f>
        <v>0</v>
      </c>
      <c r="O198" s="49">
        <f>COUNTIF(G167:$G$181,"&gt;=8.5")-M198</f>
        <v>0</v>
      </c>
      <c r="P198" s="50">
        <f xml:space="preserve"> O198/16</f>
        <v>0</v>
      </c>
      <c r="Q198" s="49">
        <f>COUNTIF(G167:$G$181,"&gt;=8.0")-M198-O198</f>
        <v>0</v>
      </c>
      <c r="R198" s="51">
        <f>Q198/16</f>
        <v>0</v>
      </c>
      <c r="S198" s="49">
        <f>COUNTIF(G167:G181,"&lt;8.0")</f>
        <v>0</v>
      </c>
      <c r="T198" s="50">
        <f>S198/16</f>
        <v>0</v>
      </c>
    </row>
    <row r="199" spans="1:20" ht="17.25" x14ac:dyDescent="0.25">
      <c r="A199" s="132"/>
      <c r="B199" s="42" t="s">
        <v>85</v>
      </c>
      <c r="C199" s="43" t="s">
        <v>86</v>
      </c>
      <c r="D199" s="10"/>
      <c r="E199" s="10"/>
      <c r="F199" s="10"/>
      <c r="G199" s="11" t="e">
        <f t="shared" si="15"/>
        <v>#DIV/0!</v>
      </c>
      <c r="H199" s="12" t="e">
        <f t="shared" si="19"/>
        <v>#DIV/0!</v>
      </c>
      <c r="I199" s="12" t="e">
        <f t="shared" si="17"/>
        <v>#DIV/0!</v>
      </c>
      <c r="J199" s="3"/>
      <c r="K199" s="47">
        <v>11</v>
      </c>
      <c r="L199" s="48">
        <f>SUM(M199+O199+Q199+S199)</f>
        <v>0</v>
      </c>
      <c r="M199" s="49">
        <f>COUNTIF(G197:$G$216,"&gt;=9")</f>
        <v>0</v>
      </c>
      <c r="N199" s="50">
        <f>M199/20</f>
        <v>0</v>
      </c>
      <c r="O199" s="49">
        <f>COUNTIF(G197:$G$216,"&gt;8.5")-M199</f>
        <v>0</v>
      </c>
      <c r="P199" s="52">
        <f>O199/20</f>
        <v>0</v>
      </c>
      <c r="Q199" s="49">
        <f>COUNTIF(G197:$G$216,"&gt;=8")-M199-O199</f>
        <v>0</v>
      </c>
      <c r="R199" s="51">
        <f>Q199/20</f>
        <v>0</v>
      </c>
      <c r="S199" s="49">
        <f>COUNTIF(G197:$G$216,"&lt;8")</f>
        <v>0</v>
      </c>
      <c r="T199" s="50">
        <f>S199/20</f>
        <v>0</v>
      </c>
    </row>
    <row r="200" spans="1:20" ht="17.25" x14ac:dyDescent="0.25">
      <c r="A200" s="132"/>
      <c r="B200" s="42" t="s">
        <v>90</v>
      </c>
      <c r="C200" s="43" t="s">
        <v>91</v>
      </c>
      <c r="D200" s="10"/>
      <c r="E200" s="10"/>
      <c r="F200" s="10"/>
      <c r="G200" s="11" t="e">
        <f t="shared" si="15"/>
        <v>#DIV/0!</v>
      </c>
      <c r="H200" s="12" t="e">
        <f t="shared" si="19"/>
        <v>#DIV/0!</v>
      </c>
      <c r="I200" s="12" t="e">
        <f t="shared" si="17"/>
        <v>#DIV/0!</v>
      </c>
      <c r="J200" s="3"/>
      <c r="K200" s="47">
        <v>10</v>
      </c>
      <c r="L200" s="48">
        <f>SUM(M200+O200+Q200+S200)</f>
        <v>0</v>
      </c>
      <c r="M200" s="53">
        <f>COUNTIF(G182:$G$196,"&gt;=9")</f>
        <v>0</v>
      </c>
      <c r="N200" s="50">
        <f>M200/15</f>
        <v>0</v>
      </c>
      <c r="O200" s="49">
        <f>COUNTIF(G182:$G$196,"&gt;=8.5") -M200</f>
        <v>0</v>
      </c>
      <c r="P200" s="52">
        <f>O200/15</f>
        <v>0</v>
      </c>
      <c r="Q200" s="49">
        <f>COUNTIF(G182:$G$196,"&gt;=8")-M200-O200</f>
        <v>0</v>
      </c>
      <c r="R200" s="51">
        <f>Q200/15</f>
        <v>0</v>
      </c>
      <c r="S200" s="53">
        <f>COUNTIF(G182:$G$196,"&lt;8")</f>
        <v>0</v>
      </c>
      <c r="T200" s="50">
        <f>100%-N200-P200-R200</f>
        <v>1</v>
      </c>
    </row>
    <row r="201" spans="1:20" ht="17.25" x14ac:dyDescent="0.25">
      <c r="A201" s="132"/>
      <c r="B201" s="42" t="s">
        <v>92</v>
      </c>
      <c r="C201" s="43" t="s">
        <v>93</v>
      </c>
      <c r="D201" s="33"/>
      <c r="E201" s="33"/>
      <c r="F201" s="33"/>
      <c r="G201" s="34" t="e">
        <f t="shared" si="15"/>
        <v>#DIV/0!</v>
      </c>
      <c r="H201" s="12" t="e">
        <f t="shared" si="19"/>
        <v>#DIV/0!</v>
      </c>
      <c r="I201" s="12" t="e">
        <f t="shared" si="17"/>
        <v>#DIV/0!</v>
      </c>
      <c r="J201" s="3"/>
      <c r="K201" s="54" t="s">
        <v>98</v>
      </c>
      <c r="L201" s="55">
        <f>SUM(L198:L200)</f>
        <v>0</v>
      </c>
      <c r="M201" s="53">
        <f>SUM(M198:M200)</f>
        <v>0</v>
      </c>
      <c r="N201" s="56">
        <f>M201/51</f>
        <v>0</v>
      </c>
      <c r="O201" s="53">
        <f>SUM(O198:O200)</f>
        <v>0</v>
      </c>
      <c r="P201" s="57">
        <f>O201/51</f>
        <v>0</v>
      </c>
      <c r="Q201" s="53">
        <f>SUM(Q198:Q200)</f>
        <v>0</v>
      </c>
      <c r="R201" s="58">
        <f>Q201/51</f>
        <v>0</v>
      </c>
      <c r="S201" s="53">
        <f>SUM(S198:S200)</f>
        <v>0</v>
      </c>
      <c r="T201" s="59">
        <f>S201/51</f>
        <v>0</v>
      </c>
    </row>
    <row r="202" spans="1:20" ht="17.25" x14ac:dyDescent="0.25">
      <c r="A202" s="132"/>
      <c r="B202" s="42" t="s">
        <v>94</v>
      </c>
      <c r="C202" s="41" t="s">
        <v>95</v>
      </c>
      <c r="D202" s="10"/>
      <c r="E202" s="10"/>
      <c r="F202" s="10"/>
      <c r="G202" s="11" t="e">
        <f t="shared" si="15"/>
        <v>#DIV/0!</v>
      </c>
      <c r="H202" s="12" t="e">
        <f t="shared" si="19"/>
        <v>#DIV/0!</v>
      </c>
      <c r="I202" s="12" t="e">
        <f t="shared" si="17"/>
        <v>#DIV/0!</v>
      </c>
      <c r="J202" s="3"/>
      <c r="K202" s="3"/>
      <c r="L202" s="3"/>
      <c r="M202" s="3"/>
      <c r="N202" s="3"/>
      <c r="O202" s="3"/>
      <c r="P202" s="3"/>
      <c r="Q202" s="3"/>
      <c r="R202" s="3"/>
      <c r="S202" s="3"/>
    </row>
    <row r="203" spans="1:20" ht="17.25" x14ac:dyDescent="0.25">
      <c r="A203" s="132"/>
      <c r="B203" s="42" t="s">
        <v>96</v>
      </c>
      <c r="C203" s="43" t="s">
        <v>97</v>
      </c>
      <c r="D203" s="10"/>
      <c r="E203" s="10"/>
      <c r="F203" s="10"/>
      <c r="G203" s="11" t="e">
        <f t="shared" si="15"/>
        <v>#DIV/0!</v>
      </c>
      <c r="H203" s="12" t="e">
        <f t="shared" si="19"/>
        <v>#DIV/0!</v>
      </c>
      <c r="I203" s="12" t="e">
        <f t="shared" si="17"/>
        <v>#DIV/0!</v>
      </c>
      <c r="J203" s="3"/>
      <c r="K203" s="3"/>
      <c r="L203" s="3"/>
      <c r="M203" s="3"/>
      <c r="N203" s="3"/>
      <c r="O203" s="3"/>
      <c r="P203" s="3"/>
      <c r="Q203" s="3"/>
      <c r="R203" s="3"/>
      <c r="S203" s="3"/>
    </row>
    <row r="204" spans="1:20" ht="17.25" x14ac:dyDescent="0.25">
      <c r="A204" s="132"/>
      <c r="B204" s="42" t="s">
        <v>99</v>
      </c>
      <c r="C204" s="43" t="s">
        <v>100</v>
      </c>
      <c r="D204" s="10"/>
      <c r="E204" s="10"/>
      <c r="F204" s="10"/>
      <c r="G204" s="11" t="e">
        <f t="shared" si="15"/>
        <v>#DIV/0!</v>
      </c>
      <c r="H204" s="12" t="e">
        <f t="shared" si="19"/>
        <v>#DIV/0!</v>
      </c>
      <c r="I204" s="12" t="e">
        <f t="shared" si="17"/>
        <v>#DIV/0!</v>
      </c>
      <c r="J204" s="3"/>
      <c r="K204" s="3"/>
      <c r="L204" s="3"/>
      <c r="M204" s="3"/>
      <c r="N204" s="3"/>
      <c r="O204" s="3"/>
      <c r="P204" s="3"/>
      <c r="Q204" s="3"/>
      <c r="R204" s="3"/>
      <c r="S204" s="3"/>
    </row>
    <row r="205" spans="1:20" ht="17.25" x14ac:dyDescent="0.25">
      <c r="A205" s="132"/>
      <c r="B205" s="42" t="s">
        <v>101</v>
      </c>
      <c r="C205" s="60" t="s">
        <v>102</v>
      </c>
      <c r="D205" s="10"/>
      <c r="E205" s="10"/>
      <c r="F205" s="10"/>
      <c r="G205" s="11" t="e">
        <f t="shared" si="15"/>
        <v>#DIV/0!</v>
      </c>
      <c r="H205" s="12" t="e">
        <f t="shared" si="19"/>
        <v>#DIV/0!</v>
      </c>
      <c r="I205" s="12" t="e">
        <f t="shared" si="17"/>
        <v>#DIV/0!</v>
      </c>
      <c r="J205" s="3"/>
      <c r="K205" s="3"/>
      <c r="L205" s="3"/>
      <c r="M205" s="3"/>
      <c r="N205" s="3"/>
      <c r="O205" s="3"/>
      <c r="P205" s="3"/>
      <c r="Q205" s="3"/>
      <c r="R205" s="3"/>
      <c r="S205" s="3"/>
    </row>
    <row r="206" spans="1:20" ht="17.25" x14ac:dyDescent="0.25">
      <c r="A206" s="132"/>
      <c r="B206" s="42" t="s">
        <v>103</v>
      </c>
      <c r="C206" s="43" t="s">
        <v>104</v>
      </c>
      <c r="D206" s="10"/>
      <c r="E206" s="10"/>
      <c r="F206" s="10"/>
      <c r="G206" s="11" t="e">
        <f t="shared" si="15"/>
        <v>#DIV/0!</v>
      </c>
      <c r="H206" s="12" t="e">
        <f t="shared" si="19"/>
        <v>#DIV/0!</v>
      </c>
      <c r="I206" s="12" t="e">
        <f t="shared" si="17"/>
        <v>#DIV/0!</v>
      </c>
      <c r="J206" s="3"/>
      <c r="K206" s="3"/>
      <c r="L206" s="3"/>
      <c r="M206" s="3"/>
      <c r="N206" s="3"/>
      <c r="O206" s="3"/>
      <c r="P206" s="3"/>
      <c r="Q206" s="3"/>
      <c r="R206" s="3"/>
      <c r="S206" s="3"/>
    </row>
    <row r="207" spans="1:20" ht="17.25" x14ac:dyDescent="0.25">
      <c r="A207" s="132"/>
      <c r="B207" s="42" t="s">
        <v>105</v>
      </c>
      <c r="C207" s="43" t="s">
        <v>106</v>
      </c>
      <c r="D207" s="10"/>
      <c r="E207" s="10"/>
      <c r="F207" s="10"/>
      <c r="G207" s="11" t="e">
        <f t="shared" si="15"/>
        <v>#DIV/0!</v>
      </c>
      <c r="H207" s="12" t="e">
        <f t="shared" si="19"/>
        <v>#DIV/0!</v>
      </c>
      <c r="I207" s="12" t="e">
        <f t="shared" si="17"/>
        <v>#DIV/0!</v>
      </c>
      <c r="J207" s="3"/>
      <c r="K207" s="3"/>
      <c r="L207" s="3"/>
      <c r="M207" s="3"/>
      <c r="N207" s="3"/>
      <c r="O207" s="3"/>
      <c r="P207" s="3"/>
      <c r="Q207" s="3"/>
      <c r="R207" s="3"/>
      <c r="S207" s="3"/>
    </row>
    <row r="208" spans="1:20" ht="17.25" x14ac:dyDescent="0.25">
      <c r="A208" s="132"/>
      <c r="B208" s="42" t="s">
        <v>107</v>
      </c>
      <c r="C208" s="43" t="s">
        <v>108</v>
      </c>
      <c r="D208" s="10"/>
      <c r="E208" s="10"/>
      <c r="F208" s="10"/>
      <c r="G208" s="11" t="e">
        <f t="shared" si="15"/>
        <v>#DIV/0!</v>
      </c>
      <c r="H208" s="12" t="e">
        <f t="shared" si="19"/>
        <v>#DIV/0!</v>
      </c>
      <c r="I208" s="12" t="e">
        <f t="shared" si="17"/>
        <v>#DIV/0!</v>
      </c>
      <c r="J208" s="3"/>
      <c r="K208" s="3"/>
      <c r="L208" s="3"/>
      <c r="M208" s="3"/>
      <c r="N208" s="3"/>
      <c r="O208" s="3"/>
      <c r="P208" s="3"/>
      <c r="Q208" s="3"/>
      <c r="R208" s="3"/>
      <c r="S208" s="3"/>
    </row>
    <row r="209" spans="1:19" ht="17.25" x14ac:dyDescent="0.25">
      <c r="A209" s="132"/>
      <c r="B209" s="42" t="s">
        <v>109</v>
      </c>
      <c r="C209" s="43" t="s">
        <v>110</v>
      </c>
      <c r="D209" s="10"/>
      <c r="E209" s="10"/>
      <c r="F209" s="10"/>
      <c r="G209" s="11" t="e">
        <f t="shared" si="15"/>
        <v>#DIV/0!</v>
      </c>
      <c r="H209" s="12" t="e">
        <f t="shared" si="19"/>
        <v>#DIV/0!</v>
      </c>
      <c r="I209" s="12" t="e">
        <f t="shared" si="17"/>
        <v>#DIV/0!</v>
      </c>
      <c r="J209" s="3"/>
      <c r="K209" s="3"/>
      <c r="L209" s="3"/>
      <c r="M209" s="3"/>
      <c r="N209" s="3"/>
      <c r="O209" s="3"/>
      <c r="P209" s="3"/>
      <c r="Q209" s="3"/>
      <c r="R209" s="3"/>
      <c r="S209" s="3"/>
    </row>
    <row r="210" spans="1:19" ht="17.25" x14ac:dyDescent="0.25">
      <c r="A210" s="132"/>
      <c r="B210" s="42" t="s">
        <v>111</v>
      </c>
      <c r="C210" s="61" t="s">
        <v>112</v>
      </c>
      <c r="D210" s="10"/>
      <c r="E210" s="10"/>
      <c r="F210" s="10"/>
      <c r="G210" s="11" t="e">
        <f t="shared" si="15"/>
        <v>#DIV/0!</v>
      </c>
      <c r="H210" s="12" t="e">
        <f t="shared" si="19"/>
        <v>#DIV/0!</v>
      </c>
      <c r="I210" s="12" t="e">
        <f t="shared" si="17"/>
        <v>#DIV/0!</v>
      </c>
      <c r="J210" s="3"/>
      <c r="K210" s="3"/>
      <c r="L210" s="3"/>
      <c r="M210" s="3"/>
      <c r="N210" s="3"/>
      <c r="O210" s="3"/>
      <c r="P210" s="3"/>
      <c r="Q210" s="3"/>
      <c r="R210" s="3"/>
      <c r="S210" s="3"/>
    </row>
    <row r="211" spans="1:19" ht="17.25" x14ac:dyDescent="0.25">
      <c r="A211" s="132"/>
      <c r="B211" s="62" t="s">
        <v>113</v>
      </c>
      <c r="C211" s="61" t="s">
        <v>114</v>
      </c>
      <c r="D211" s="63"/>
      <c r="E211" s="63"/>
      <c r="F211" s="63"/>
      <c r="G211" s="64" t="e">
        <f t="shared" si="15"/>
        <v>#DIV/0!</v>
      </c>
      <c r="H211" s="12" t="e">
        <f t="shared" si="19"/>
        <v>#DIV/0!</v>
      </c>
      <c r="I211" s="12" t="e">
        <f t="shared" si="17"/>
        <v>#DIV/0!</v>
      </c>
      <c r="J211" s="3"/>
      <c r="K211" s="3"/>
      <c r="L211" s="3"/>
      <c r="M211" s="3"/>
      <c r="N211" s="3"/>
      <c r="O211" s="3"/>
      <c r="P211" s="3"/>
      <c r="Q211" s="3"/>
      <c r="R211" s="3"/>
      <c r="S211" s="3"/>
    </row>
    <row r="212" spans="1:19" ht="17.25" x14ac:dyDescent="0.25">
      <c r="A212" s="132"/>
      <c r="B212" s="42" t="s">
        <v>115</v>
      </c>
      <c r="C212" s="60" t="s">
        <v>116</v>
      </c>
      <c r="D212" s="10"/>
      <c r="E212" s="10"/>
      <c r="F212" s="10"/>
      <c r="G212" s="11" t="e">
        <f t="shared" si="15"/>
        <v>#DIV/0!</v>
      </c>
      <c r="H212" s="12" t="e">
        <f t="shared" si="19"/>
        <v>#DIV/0!</v>
      </c>
      <c r="I212" s="12" t="e">
        <f t="shared" si="17"/>
        <v>#DIV/0!</v>
      </c>
      <c r="J212" s="3"/>
      <c r="K212" s="3"/>
      <c r="L212" s="3"/>
      <c r="M212" s="3"/>
      <c r="N212" s="3"/>
      <c r="O212" s="3"/>
      <c r="P212" s="3"/>
      <c r="Q212" s="3"/>
      <c r="R212" s="3"/>
      <c r="S212" s="3"/>
    </row>
    <row r="213" spans="1:19" ht="17.25" x14ac:dyDescent="0.25">
      <c r="A213" s="132"/>
      <c r="B213" s="42" t="s">
        <v>117</v>
      </c>
      <c r="C213" s="66" t="s">
        <v>118</v>
      </c>
      <c r="D213" s="67"/>
      <c r="E213" s="67"/>
      <c r="F213" s="67"/>
      <c r="G213" s="64" t="e">
        <f t="shared" si="15"/>
        <v>#DIV/0!</v>
      </c>
      <c r="H213" s="12" t="e">
        <f t="shared" si="19"/>
        <v>#DIV/0!</v>
      </c>
      <c r="I213" s="12" t="e">
        <f t="shared" si="17"/>
        <v>#DIV/0!</v>
      </c>
      <c r="J213" s="3"/>
      <c r="K213" s="3"/>
      <c r="L213" s="3"/>
      <c r="M213" s="3"/>
      <c r="N213" s="3"/>
      <c r="O213" s="3"/>
      <c r="P213" s="3"/>
      <c r="Q213" s="3"/>
      <c r="R213" s="3"/>
      <c r="S213" s="3"/>
    </row>
    <row r="214" spans="1:19" ht="17.25" x14ac:dyDescent="0.25">
      <c r="A214" s="132"/>
      <c r="B214" s="42" t="s">
        <v>119</v>
      </c>
      <c r="C214" s="41" t="s">
        <v>120</v>
      </c>
      <c r="D214" s="67"/>
      <c r="E214" s="67"/>
      <c r="F214" s="67"/>
      <c r="G214" s="11" t="e">
        <f t="shared" si="15"/>
        <v>#DIV/0!</v>
      </c>
      <c r="H214" s="12" t="e">
        <f t="shared" si="19"/>
        <v>#DIV/0!</v>
      </c>
      <c r="I214" s="12" t="e">
        <f t="shared" si="17"/>
        <v>#DIV/0!</v>
      </c>
      <c r="J214" s="3"/>
      <c r="K214" s="3"/>
      <c r="L214" s="3"/>
      <c r="M214" s="3"/>
      <c r="N214" s="3"/>
      <c r="O214" s="3"/>
      <c r="P214" s="3"/>
      <c r="Q214" s="3"/>
      <c r="R214" s="3"/>
      <c r="S214" s="3"/>
    </row>
    <row r="215" spans="1:19" ht="17.25" x14ac:dyDescent="0.25">
      <c r="A215" s="132"/>
      <c r="B215" s="42" t="s">
        <v>121</v>
      </c>
      <c r="C215" s="43" t="s">
        <v>122</v>
      </c>
      <c r="D215" s="94"/>
      <c r="E215" s="94"/>
      <c r="F215" s="94"/>
      <c r="G215" s="34" t="e">
        <f t="shared" si="15"/>
        <v>#DIV/0!</v>
      </c>
      <c r="H215" s="12" t="e">
        <f t="shared" si="19"/>
        <v>#DIV/0!</v>
      </c>
      <c r="I215" s="12" t="e">
        <f t="shared" si="17"/>
        <v>#DIV/0!</v>
      </c>
      <c r="J215" s="3"/>
      <c r="K215" s="3"/>
      <c r="L215" s="3"/>
      <c r="M215" s="3"/>
      <c r="N215" s="3"/>
      <c r="O215" s="3"/>
      <c r="P215" s="3"/>
      <c r="Q215" s="3"/>
      <c r="R215" s="3"/>
      <c r="S215" s="3"/>
    </row>
    <row r="216" spans="1:19" ht="18" thickBot="1" x14ac:dyDescent="0.3">
      <c r="A216" s="133"/>
      <c r="B216" s="68" t="s">
        <v>123</v>
      </c>
      <c r="C216" s="69" t="s">
        <v>124</v>
      </c>
      <c r="D216" s="95"/>
      <c r="E216" s="95"/>
      <c r="F216" s="95"/>
      <c r="G216" s="18" t="e">
        <f t="shared" si="15"/>
        <v>#DIV/0!</v>
      </c>
      <c r="H216" s="19" t="e">
        <f t="shared" si="19"/>
        <v>#DIV/0!</v>
      </c>
      <c r="I216" s="19" t="e">
        <f t="shared" si="17"/>
        <v>#DIV/0!</v>
      </c>
      <c r="J216" s="3"/>
      <c r="K216" s="3"/>
      <c r="L216" s="3"/>
      <c r="M216" s="3"/>
      <c r="N216" s="3"/>
      <c r="O216" s="3"/>
      <c r="P216" s="3"/>
      <c r="Q216" s="3"/>
      <c r="R216" s="3"/>
      <c r="S216" s="3"/>
    </row>
    <row r="1048576" spans="16384:16384" x14ac:dyDescent="0.25">
      <c r="XFD1048576">
        <v>0</v>
      </c>
    </row>
  </sheetData>
  <mergeCells count="54">
    <mergeCell ref="C1:F1"/>
    <mergeCell ref="C2:G2"/>
    <mergeCell ref="A3:A4"/>
    <mergeCell ref="B3:B4"/>
    <mergeCell ref="C3:C4"/>
    <mergeCell ref="D3:F3"/>
    <mergeCell ref="G3:G4"/>
    <mergeCell ref="H3:I3"/>
    <mergeCell ref="A5:A29"/>
    <mergeCell ref="K35:T35"/>
    <mergeCell ref="K36:K37"/>
    <mergeCell ref="L36:L37"/>
    <mergeCell ref="M36:N36"/>
    <mergeCell ref="O36:P36"/>
    <mergeCell ref="Q36:R36"/>
    <mergeCell ref="S36:T36"/>
    <mergeCell ref="A113:A137"/>
    <mergeCell ref="A138:A162"/>
    <mergeCell ref="C56:G56"/>
    <mergeCell ref="A57:A58"/>
    <mergeCell ref="B57:B58"/>
    <mergeCell ref="C57:C58"/>
    <mergeCell ref="D57:F57"/>
    <mergeCell ref="G57:G58"/>
    <mergeCell ref="H57:I57"/>
    <mergeCell ref="A59:A83"/>
    <mergeCell ref="A84:A108"/>
    <mergeCell ref="C109:F109"/>
    <mergeCell ref="A111:A112"/>
    <mergeCell ref="B111:B112"/>
    <mergeCell ref="C111:C112"/>
    <mergeCell ref="D111:F111"/>
    <mergeCell ref="G111:G112"/>
    <mergeCell ref="H111:I111"/>
    <mergeCell ref="K141:T141"/>
    <mergeCell ref="K142:K143"/>
    <mergeCell ref="L142:L143"/>
    <mergeCell ref="C164:G164"/>
    <mergeCell ref="A165:A166"/>
    <mergeCell ref="B165:B166"/>
    <mergeCell ref="C165:C166"/>
    <mergeCell ref="D165:F165"/>
    <mergeCell ref="G165:G166"/>
    <mergeCell ref="H165:I165"/>
    <mergeCell ref="C163:F163"/>
    <mergeCell ref="A167:A191"/>
    <mergeCell ref="A192:A216"/>
    <mergeCell ref="K195:T195"/>
    <mergeCell ref="K196:K197"/>
    <mergeCell ref="L196:L197"/>
    <mergeCell ref="M196:N196"/>
    <mergeCell ref="O196:P196"/>
    <mergeCell ref="Q196:R196"/>
    <mergeCell ref="S196:T196"/>
  </mergeCells>
  <conditionalFormatting sqref="G5:G54">
    <cfRule type="cellIs" dxfId="212" priority="108" stopIfTrue="1" operator="lessThan">
      <formula>7.5</formula>
    </cfRule>
  </conditionalFormatting>
  <conditionalFormatting sqref="H5:H54">
    <cfRule type="cellIs" dxfId="211" priority="107" stopIfTrue="1" operator="greaterThanOrEqual">
      <formula>19</formula>
    </cfRule>
  </conditionalFormatting>
  <conditionalFormatting sqref="H40:H54">
    <cfRule type="cellIs" dxfId="210" priority="104" operator="greaterThan">
      <formula>13</formula>
    </cfRule>
    <cfRule type="cellIs" dxfId="209" priority="105" stopIfTrue="1" operator="greaterThan">
      <formula>13</formula>
    </cfRule>
    <cfRule type="cellIs" dxfId="208" priority="106" stopIfTrue="1" operator="greaterThanOrEqual">
      <formula>14</formula>
    </cfRule>
  </conditionalFormatting>
  <conditionalFormatting sqref="D5:D32 D35:D49">
    <cfRule type="cellIs" dxfId="207" priority="103" stopIfTrue="1" operator="equal">
      <formula>10</formula>
    </cfRule>
  </conditionalFormatting>
  <conditionalFormatting sqref="H5:H54">
    <cfRule type="cellIs" dxfId="206" priority="98" operator="greaterThan">
      <formula>13</formula>
    </cfRule>
    <cfRule type="cellIs" dxfId="205" priority="99" stopIfTrue="1" operator="greaterThan">
      <formula>13</formula>
    </cfRule>
    <cfRule type="cellIs" dxfId="204" priority="100" stopIfTrue="1" operator="greaterThan">
      <formula>13</formula>
    </cfRule>
    <cfRule type="cellIs" dxfId="203" priority="101" stopIfTrue="1" operator="greaterThan">
      <formula>13</formula>
    </cfRule>
    <cfRule type="cellIs" dxfId="202" priority="102" stopIfTrue="1" operator="equal">
      <formula>14</formula>
    </cfRule>
  </conditionalFormatting>
  <conditionalFormatting sqref="H21:H54">
    <cfRule type="cellIs" dxfId="201" priority="96" operator="greaterThan">
      <formula>18</formula>
    </cfRule>
    <cfRule type="cellIs" dxfId="200" priority="97" stopIfTrue="1" operator="greaterThan">
      <formula>18</formula>
    </cfRule>
  </conditionalFormatting>
  <conditionalFormatting sqref="I5:I54">
    <cfRule type="cellIs" dxfId="199" priority="84" operator="lessThan">
      <formula>4</formula>
    </cfRule>
    <cfRule type="cellIs" dxfId="198" priority="85" operator="lessThan">
      <formula>4</formula>
    </cfRule>
    <cfRule type="cellIs" dxfId="197" priority="86" operator="lessThan">
      <formula>4</formula>
    </cfRule>
    <cfRule type="cellIs" dxfId="196" priority="90" operator="lessThan">
      <formula>4</formula>
    </cfRule>
    <cfRule type="cellIs" dxfId="195" priority="94" operator="lessThan">
      <formula>3</formula>
    </cfRule>
    <cfRule type="cellIs" dxfId="194" priority="95" operator="greaterThan">
      <formula>44</formula>
    </cfRule>
  </conditionalFormatting>
  <conditionalFormatting sqref="H5:H54">
    <cfRule type="cellIs" dxfId="193" priority="92" operator="lessThan">
      <formula>4</formula>
    </cfRule>
    <cfRule type="cellIs" dxfId="192" priority="93" operator="lessThan">
      <formula>3</formula>
    </cfRule>
  </conditionalFormatting>
  <conditionalFormatting sqref="H35:H54">
    <cfRule type="cellIs" dxfId="191" priority="91" operator="greaterThan">
      <formula>13</formula>
    </cfRule>
  </conditionalFormatting>
  <conditionalFormatting sqref="E35:F49">
    <cfRule type="cellIs" dxfId="190" priority="89" stopIfTrue="1" operator="lessThanOrEqual">
      <formula>8</formula>
    </cfRule>
  </conditionalFormatting>
  <conditionalFormatting sqref="E53:F54">
    <cfRule type="cellIs" dxfId="189" priority="88" stopIfTrue="1" operator="lessThanOrEqual">
      <formula>8</formula>
    </cfRule>
  </conditionalFormatting>
  <conditionalFormatting sqref="D53:D54">
    <cfRule type="cellIs" dxfId="188" priority="87" stopIfTrue="1" operator="equal">
      <formula>10</formula>
    </cfRule>
  </conditionalFormatting>
  <conditionalFormatting sqref="E5:F32">
    <cfRule type="cellIs" dxfId="187" priority="83" stopIfTrue="1" operator="lessThanOrEqual">
      <formula>8</formula>
    </cfRule>
  </conditionalFormatting>
  <conditionalFormatting sqref="G59:G108">
    <cfRule type="cellIs" dxfId="186" priority="82" stopIfTrue="1" operator="lessThan">
      <formula>7.5</formula>
    </cfRule>
  </conditionalFormatting>
  <conditionalFormatting sqref="H59:H108">
    <cfRule type="cellIs" dxfId="185" priority="81" stopIfTrue="1" operator="greaterThanOrEqual">
      <formula>19</formula>
    </cfRule>
  </conditionalFormatting>
  <conditionalFormatting sqref="H94:H108">
    <cfRule type="cellIs" dxfId="184" priority="78" operator="greaterThan">
      <formula>13</formula>
    </cfRule>
    <cfRule type="cellIs" dxfId="183" priority="79" stopIfTrue="1" operator="greaterThan">
      <formula>13</formula>
    </cfRule>
    <cfRule type="cellIs" dxfId="182" priority="80" stopIfTrue="1" operator="greaterThanOrEqual">
      <formula>14</formula>
    </cfRule>
  </conditionalFormatting>
  <conditionalFormatting sqref="D59:D78 D89:D103 D84:D86">
    <cfRule type="cellIs" dxfId="181" priority="77" stopIfTrue="1" operator="equal">
      <formula>10</formula>
    </cfRule>
  </conditionalFormatting>
  <conditionalFormatting sqref="H59:H108">
    <cfRule type="cellIs" dxfId="180" priority="72" operator="greaterThan">
      <formula>13</formula>
    </cfRule>
    <cfRule type="cellIs" dxfId="179" priority="73" stopIfTrue="1" operator="greaterThan">
      <formula>13</formula>
    </cfRule>
    <cfRule type="cellIs" dxfId="178" priority="74" stopIfTrue="1" operator="greaterThan">
      <formula>13</formula>
    </cfRule>
    <cfRule type="cellIs" dxfId="177" priority="75" stopIfTrue="1" operator="greaterThan">
      <formula>13</formula>
    </cfRule>
    <cfRule type="cellIs" dxfId="176" priority="76" stopIfTrue="1" operator="equal">
      <formula>14</formula>
    </cfRule>
  </conditionalFormatting>
  <conditionalFormatting sqref="H75:H108">
    <cfRule type="cellIs" dxfId="175" priority="70" operator="greaterThan">
      <formula>18</formula>
    </cfRule>
    <cfRule type="cellIs" dxfId="174" priority="71" stopIfTrue="1" operator="greaterThan">
      <formula>18</formula>
    </cfRule>
  </conditionalFormatting>
  <conditionalFormatting sqref="I59:I108">
    <cfRule type="cellIs" dxfId="173" priority="58" operator="lessThan">
      <formula>4</formula>
    </cfRule>
    <cfRule type="cellIs" dxfId="172" priority="59" operator="lessThan">
      <formula>4</formula>
    </cfRule>
    <cfRule type="cellIs" dxfId="171" priority="60" operator="lessThan">
      <formula>4</formula>
    </cfRule>
    <cfRule type="cellIs" dxfId="170" priority="64" operator="lessThan">
      <formula>4</formula>
    </cfRule>
    <cfRule type="cellIs" dxfId="169" priority="68" operator="lessThan">
      <formula>3</formula>
    </cfRule>
    <cfRule type="cellIs" dxfId="168" priority="69" operator="greaterThan">
      <formula>44</formula>
    </cfRule>
  </conditionalFormatting>
  <conditionalFormatting sqref="H59:H108">
    <cfRule type="cellIs" dxfId="167" priority="66" operator="lessThan">
      <formula>4</formula>
    </cfRule>
    <cfRule type="cellIs" dxfId="166" priority="67" operator="lessThan">
      <formula>3</formula>
    </cfRule>
  </conditionalFormatting>
  <conditionalFormatting sqref="H89:H108">
    <cfRule type="cellIs" dxfId="165" priority="65" operator="greaterThan">
      <formula>13</formula>
    </cfRule>
  </conditionalFormatting>
  <conditionalFormatting sqref="E89:F103">
    <cfRule type="cellIs" dxfId="164" priority="63" stopIfTrue="1" operator="lessThanOrEqual">
      <formula>8</formula>
    </cfRule>
  </conditionalFormatting>
  <conditionalFormatting sqref="E107:F108">
    <cfRule type="cellIs" dxfId="163" priority="62" stopIfTrue="1" operator="lessThanOrEqual">
      <formula>8</formula>
    </cfRule>
  </conditionalFormatting>
  <conditionalFormatting sqref="D107:D108">
    <cfRule type="cellIs" dxfId="162" priority="61" stopIfTrue="1" operator="equal">
      <formula>10</formula>
    </cfRule>
  </conditionalFormatting>
  <conditionalFormatting sqref="E59:F78 E84:F86">
    <cfRule type="cellIs" dxfId="161" priority="57" stopIfTrue="1" operator="lessThanOrEqual">
      <formula>8</formula>
    </cfRule>
  </conditionalFormatting>
  <conditionalFormatting sqref="G113:G162">
    <cfRule type="cellIs" dxfId="160" priority="56" stopIfTrue="1" operator="lessThan">
      <formula>7.5</formula>
    </cfRule>
  </conditionalFormatting>
  <conditionalFormatting sqref="H113:H162">
    <cfRule type="cellIs" dxfId="159" priority="55" stopIfTrue="1" operator="greaterThanOrEqual">
      <formula>19</formula>
    </cfRule>
  </conditionalFormatting>
  <conditionalFormatting sqref="H148:H162">
    <cfRule type="cellIs" dxfId="158" priority="52" operator="greaterThan">
      <formula>13</formula>
    </cfRule>
    <cfRule type="cellIs" dxfId="157" priority="53" stopIfTrue="1" operator="greaterThan">
      <formula>13</formula>
    </cfRule>
    <cfRule type="cellIs" dxfId="156" priority="54" stopIfTrue="1" operator="greaterThanOrEqual">
      <formula>14</formula>
    </cfRule>
  </conditionalFormatting>
  <conditionalFormatting sqref="H113:H162">
    <cfRule type="cellIs" dxfId="155" priority="47" operator="greaterThan">
      <formula>13</formula>
    </cfRule>
    <cfRule type="cellIs" dxfId="154" priority="48" stopIfTrue="1" operator="greaterThan">
      <formula>13</formula>
    </cfRule>
    <cfRule type="cellIs" dxfId="153" priority="49" stopIfTrue="1" operator="greaterThan">
      <formula>13</formula>
    </cfRule>
    <cfRule type="cellIs" dxfId="152" priority="50" stopIfTrue="1" operator="greaterThan">
      <formula>13</formula>
    </cfRule>
    <cfRule type="cellIs" dxfId="151" priority="51" stopIfTrue="1" operator="equal">
      <formula>14</formula>
    </cfRule>
  </conditionalFormatting>
  <conditionalFormatting sqref="H129:H162">
    <cfRule type="cellIs" dxfId="150" priority="45" operator="greaterThan">
      <formula>18</formula>
    </cfRule>
    <cfRule type="cellIs" dxfId="149" priority="46" stopIfTrue="1" operator="greaterThan">
      <formula>18</formula>
    </cfRule>
  </conditionalFormatting>
  <conditionalFormatting sqref="I113:I162">
    <cfRule type="cellIs" dxfId="148" priority="36" operator="lessThan">
      <formula>4</formula>
    </cfRule>
    <cfRule type="cellIs" dxfId="147" priority="37" operator="lessThan">
      <formula>4</formula>
    </cfRule>
    <cfRule type="cellIs" dxfId="146" priority="38" operator="lessThan">
      <formula>4</formula>
    </cfRule>
    <cfRule type="cellIs" dxfId="145" priority="39" operator="lessThan">
      <formula>4</formula>
    </cfRule>
    <cfRule type="cellIs" dxfId="144" priority="43" operator="lessThan">
      <formula>3</formula>
    </cfRule>
    <cfRule type="cellIs" dxfId="143" priority="44" operator="greaterThan">
      <formula>44</formula>
    </cfRule>
  </conditionalFormatting>
  <conditionalFormatting sqref="H113:H162">
    <cfRule type="cellIs" dxfId="142" priority="41" operator="lessThan">
      <formula>4</formula>
    </cfRule>
    <cfRule type="cellIs" dxfId="141" priority="42" operator="lessThan">
      <formula>3</formula>
    </cfRule>
  </conditionalFormatting>
  <conditionalFormatting sqref="H143:H162">
    <cfRule type="cellIs" dxfId="140" priority="40" operator="greaterThan">
      <formula>13</formula>
    </cfRule>
  </conditionalFormatting>
  <conditionalFormatting sqref="G167:G216">
    <cfRule type="cellIs" dxfId="139" priority="35" stopIfTrue="1" operator="lessThan">
      <formula>7.5</formula>
    </cfRule>
  </conditionalFormatting>
  <conditionalFormatting sqref="H167:H216">
    <cfRule type="cellIs" dxfId="138" priority="34" stopIfTrue="1" operator="greaterThanOrEqual">
      <formula>19</formula>
    </cfRule>
  </conditionalFormatting>
  <conditionalFormatting sqref="H202:H216">
    <cfRule type="cellIs" dxfId="137" priority="31" operator="greaterThan">
      <formula>13</formula>
    </cfRule>
    <cfRule type="cellIs" dxfId="136" priority="32" stopIfTrue="1" operator="greaterThan">
      <formula>13</formula>
    </cfRule>
    <cfRule type="cellIs" dxfId="135" priority="33" stopIfTrue="1" operator="greaterThanOrEqual">
      <formula>14</formula>
    </cfRule>
  </conditionalFormatting>
  <conditionalFormatting sqref="D167:D194 D197:D211">
    <cfRule type="cellIs" dxfId="134" priority="30" stopIfTrue="1" operator="equal">
      <formula>10</formula>
    </cfRule>
  </conditionalFormatting>
  <conditionalFormatting sqref="H167:H216">
    <cfRule type="cellIs" dxfId="133" priority="25" operator="greaterThan">
      <formula>13</formula>
    </cfRule>
    <cfRule type="cellIs" dxfId="132" priority="26" stopIfTrue="1" operator="greaterThan">
      <formula>13</formula>
    </cfRule>
    <cfRule type="cellIs" dxfId="131" priority="27" stopIfTrue="1" operator="greaterThan">
      <formula>13</formula>
    </cfRule>
    <cfRule type="cellIs" dxfId="130" priority="28" stopIfTrue="1" operator="greaterThan">
      <formula>13</formula>
    </cfRule>
    <cfRule type="cellIs" dxfId="129" priority="29" stopIfTrue="1" operator="equal">
      <formula>14</formula>
    </cfRule>
  </conditionalFormatting>
  <conditionalFormatting sqref="H183:H216">
    <cfRule type="cellIs" dxfId="128" priority="23" operator="greaterThan">
      <formula>18</formula>
    </cfRule>
    <cfRule type="cellIs" dxfId="127" priority="24" stopIfTrue="1" operator="greaterThan">
      <formula>18</formula>
    </cfRule>
  </conditionalFormatting>
  <conditionalFormatting sqref="I167:I216">
    <cfRule type="cellIs" dxfId="126" priority="11" operator="lessThan">
      <formula>4</formula>
    </cfRule>
    <cfRule type="cellIs" dxfId="125" priority="12" operator="lessThan">
      <formula>4</formula>
    </cfRule>
    <cfRule type="cellIs" dxfId="124" priority="13" operator="lessThan">
      <formula>4</formula>
    </cfRule>
    <cfRule type="cellIs" dxfId="123" priority="17" operator="lessThan">
      <formula>4</formula>
    </cfRule>
    <cfRule type="cellIs" dxfId="122" priority="21" operator="lessThan">
      <formula>3</formula>
    </cfRule>
    <cfRule type="cellIs" dxfId="121" priority="22" operator="greaterThan">
      <formula>44</formula>
    </cfRule>
  </conditionalFormatting>
  <conditionalFormatting sqref="H167:H216">
    <cfRule type="cellIs" dxfId="120" priority="19" operator="lessThan">
      <formula>4</formula>
    </cfRule>
    <cfRule type="cellIs" dxfId="119" priority="20" operator="lessThan">
      <formula>3</formula>
    </cfRule>
  </conditionalFormatting>
  <conditionalFormatting sqref="H197:H216">
    <cfRule type="cellIs" dxfId="118" priority="18" operator="greaterThan">
      <formula>13</formula>
    </cfRule>
  </conditionalFormatting>
  <conditionalFormatting sqref="E197:F211">
    <cfRule type="cellIs" dxfId="117" priority="16" stopIfTrue="1" operator="lessThanOrEqual">
      <formula>8</formula>
    </cfRule>
  </conditionalFormatting>
  <conditionalFormatting sqref="E215:F216">
    <cfRule type="cellIs" dxfId="116" priority="15" stopIfTrue="1" operator="lessThanOrEqual">
      <formula>8</formula>
    </cfRule>
  </conditionalFormatting>
  <conditionalFormatting sqref="D215:D216">
    <cfRule type="cellIs" dxfId="115" priority="14" stopIfTrue="1" operator="equal">
      <formula>10</formula>
    </cfRule>
  </conditionalFormatting>
  <conditionalFormatting sqref="E167:F194">
    <cfRule type="cellIs" dxfId="114" priority="10" stopIfTrue="1" operator="lessThanOrEqual">
      <formula>8</formula>
    </cfRule>
  </conditionalFormatting>
  <conditionalFormatting sqref="D79:D83">
    <cfRule type="cellIs" dxfId="113" priority="9" stopIfTrue="1" operator="equal">
      <formula>10</formula>
    </cfRule>
  </conditionalFormatting>
  <conditionalFormatting sqref="E79:F83">
    <cfRule type="cellIs" dxfId="112" priority="8" stopIfTrue="1" operator="lessThanOrEqual">
      <formula>8</formula>
    </cfRule>
  </conditionalFormatting>
  <conditionalFormatting sqref="D113:D140 D143:D157">
    <cfRule type="cellIs" dxfId="111" priority="7" stopIfTrue="1" operator="equal">
      <formula>10</formula>
    </cfRule>
  </conditionalFormatting>
  <conditionalFormatting sqref="E143:F157">
    <cfRule type="cellIs" dxfId="110" priority="6" stopIfTrue="1" operator="lessThanOrEqual">
      <formula>8</formula>
    </cfRule>
  </conditionalFormatting>
  <conditionalFormatting sqref="E161:F162">
    <cfRule type="cellIs" dxfId="109" priority="5" stopIfTrue="1" operator="lessThanOrEqual">
      <formula>8</formula>
    </cfRule>
  </conditionalFormatting>
  <conditionalFormatting sqref="D161:D162">
    <cfRule type="cellIs" dxfId="108" priority="4" stopIfTrue="1" operator="equal">
      <formula>10</formula>
    </cfRule>
  </conditionalFormatting>
  <conditionalFormatting sqref="E113:F140">
    <cfRule type="cellIs" dxfId="107" priority="3" stopIfTrue="1" operator="lessThanOrEqual">
      <formula>8</formula>
    </cfRule>
  </conditionalFormatting>
  <conditionalFormatting sqref="D212">
    <cfRule type="cellIs" dxfId="106" priority="2" stopIfTrue="1" operator="equal">
      <formula>10</formula>
    </cfRule>
  </conditionalFormatting>
  <conditionalFormatting sqref="E212:F212">
    <cfRule type="cellIs" dxfId="105" priority="1" stopIfTrue="1" operator="lessThanOrEqual">
      <formula>8</formula>
    </cfRule>
  </conditionalFormatting>
  <dataValidations count="1">
    <dataValidation type="decimal" operator="lessThanOrEqual" allowBlank="1" showInputMessage="1" showErrorMessage="1" errorTitle="Chú Ý" error="Nhập sai" promptTitle="Điểm nhập" sqref="D53:F54 D5:F32 D107:F108 D197:F212 D89:F103 D215:F216 D59:F86 D167:F194 D35:F49 D143:F157 D161:F162 D113:F140">
      <formula1>10</formula1>
    </dataValidation>
  </dataValidations>
  <pageMargins left="0.7" right="0.7" top="0.75" bottom="0.75" header="0.3" footer="0.3"/>
  <pageSetup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2"/>
  <sheetViews>
    <sheetView tabSelected="1" topLeftCell="A74" workbookViewId="0">
      <selection activeCell="G116" sqref="G116"/>
    </sheetView>
  </sheetViews>
  <sheetFormatPr defaultRowHeight="15.75" x14ac:dyDescent="0.25"/>
  <cols>
    <col min="2" max="2" width="7.75" customWidth="1"/>
    <col min="3" max="3" width="23.75" bestFit="1" customWidth="1"/>
    <col min="4" max="6" width="7.625" customWidth="1"/>
    <col min="9" max="9" width="10.5" customWidth="1"/>
  </cols>
  <sheetData>
    <row r="1" spans="1:10" ht="19.5" x14ac:dyDescent="0.25">
      <c r="A1" s="1"/>
      <c r="B1" s="1"/>
      <c r="C1" s="157" t="s">
        <v>0</v>
      </c>
      <c r="D1" s="157"/>
      <c r="E1" s="157"/>
      <c r="F1" s="157"/>
      <c r="G1" s="1"/>
      <c r="H1" s="2"/>
      <c r="I1" s="3"/>
    </row>
    <row r="2" spans="1:10" ht="18" x14ac:dyDescent="0.25">
      <c r="A2" s="4"/>
      <c r="B2" s="4"/>
      <c r="C2" s="159" t="s">
        <v>251</v>
      </c>
      <c r="D2" s="159"/>
      <c r="E2" s="159"/>
      <c r="F2" s="159"/>
      <c r="G2" s="159"/>
      <c r="H2" s="2"/>
      <c r="I2" s="3"/>
    </row>
    <row r="3" spans="1:10" x14ac:dyDescent="0.25">
      <c r="A3" s="145" t="s">
        <v>1</v>
      </c>
      <c r="B3" s="147" t="s">
        <v>2</v>
      </c>
      <c r="C3" s="149" t="s">
        <v>3</v>
      </c>
      <c r="D3" s="151" t="s">
        <v>4</v>
      </c>
      <c r="E3" s="152"/>
      <c r="F3" s="153"/>
      <c r="G3" s="154" t="s">
        <v>5</v>
      </c>
      <c r="H3" s="156" t="s">
        <v>6</v>
      </c>
      <c r="I3" s="156"/>
    </row>
    <row r="4" spans="1:10" x14ac:dyDescent="0.25">
      <c r="A4" s="146"/>
      <c r="B4" s="169"/>
      <c r="C4" s="170"/>
      <c r="D4" s="111" t="s">
        <v>7</v>
      </c>
      <c r="E4" s="111" t="s">
        <v>8</v>
      </c>
      <c r="F4" s="111" t="s">
        <v>9</v>
      </c>
      <c r="G4" s="171"/>
      <c r="H4" s="115" t="s">
        <v>10</v>
      </c>
      <c r="I4" s="116" t="s">
        <v>11</v>
      </c>
    </row>
    <row r="5" spans="1:10" ht="15" customHeight="1" x14ac:dyDescent="0.25">
      <c r="A5" s="163" t="s">
        <v>12</v>
      </c>
      <c r="B5" s="112" t="s">
        <v>13</v>
      </c>
      <c r="C5" s="113" t="s">
        <v>75</v>
      </c>
      <c r="D5" s="123">
        <v>9.5</v>
      </c>
      <c r="E5" s="123">
        <v>10</v>
      </c>
      <c r="F5" s="123">
        <v>10</v>
      </c>
      <c r="G5" s="11">
        <f t="shared" ref="G5:G54" si="0" xml:space="preserve"> ROUND(AVERAGE(D5:F5),2)</f>
        <v>9.83</v>
      </c>
      <c r="H5" s="12">
        <f>RANK(G5,$G$5:$G$24)</f>
        <v>4</v>
      </c>
      <c r="I5" s="12">
        <f>RANK(G5,$G$5:$G$55)</f>
        <v>5</v>
      </c>
      <c r="J5" t="s">
        <v>221</v>
      </c>
    </row>
    <row r="6" spans="1:10" ht="15" customHeight="1" x14ac:dyDescent="0.25">
      <c r="A6" s="164"/>
      <c r="B6" s="13" t="s">
        <v>15</v>
      </c>
      <c r="C6" s="14" t="s">
        <v>78</v>
      </c>
      <c r="D6" s="124">
        <v>9</v>
      </c>
      <c r="E6" s="124">
        <v>10</v>
      </c>
      <c r="F6" s="124">
        <v>10</v>
      </c>
      <c r="G6" s="11">
        <f t="shared" si="0"/>
        <v>9.67</v>
      </c>
      <c r="H6" s="12">
        <f t="shared" ref="H6:H24" si="1">RANK(G6,$G$5:$G$24)</f>
        <v>7</v>
      </c>
      <c r="I6" s="12">
        <f t="shared" ref="I6:I55" si="2">RANK(G6,$G$5:$G$55)</f>
        <v>10</v>
      </c>
      <c r="J6" t="s">
        <v>222</v>
      </c>
    </row>
    <row r="7" spans="1:10" ht="15" customHeight="1" x14ac:dyDescent="0.25">
      <c r="A7" s="164"/>
      <c r="B7" s="13" t="s">
        <v>17</v>
      </c>
      <c r="C7" s="14" t="s">
        <v>14</v>
      </c>
      <c r="D7" s="124">
        <v>10</v>
      </c>
      <c r="E7" s="124">
        <v>10</v>
      </c>
      <c r="F7" s="124">
        <v>10</v>
      </c>
      <c r="G7" s="11">
        <f t="shared" si="0"/>
        <v>10</v>
      </c>
      <c r="H7" s="12">
        <f t="shared" si="1"/>
        <v>1</v>
      </c>
      <c r="I7" s="12">
        <f t="shared" si="2"/>
        <v>1</v>
      </c>
    </row>
    <row r="8" spans="1:10" ht="15" customHeight="1" x14ac:dyDescent="0.25">
      <c r="A8" s="164"/>
      <c r="B8" s="13" t="s">
        <v>19</v>
      </c>
      <c r="C8" s="14" t="s">
        <v>26</v>
      </c>
      <c r="D8" s="124">
        <v>9.5</v>
      </c>
      <c r="E8" s="124">
        <v>10</v>
      </c>
      <c r="F8" s="124">
        <v>10</v>
      </c>
      <c r="G8" s="11">
        <f t="shared" si="0"/>
        <v>9.83</v>
      </c>
      <c r="H8" s="12">
        <f t="shared" si="1"/>
        <v>4</v>
      </c>
      <c r="I8" s="12">
        <f t="shared" si="2"/>
        <v>5</v>
      </c>
      <c r="J8" t="s">
        <v>221</v>
      </c>
    </row>
    <row r="9" spans="1:10" ht="15" customHeight="1" x14ac:dyDescent="0.25">
      <c r="A9" s="164"/>
      <c r="B9" s="13" t="s">
        <v>21</v>
      </c>
      <c r="C9" s="14" t="s">
        <v>86</v>
      </c>
      <c r="D9" s="124">
        <v>7.5</v>
      </c>
      <c r="E9" s="124">
        <v>10</v>
      </c>
      <c r="F9" s="124">
        <v>10</v>
      </c>
      <c r="G9" s="11">
        <f t="shared" si="0"/>
        <v>9.17</v>
      </c>
      <c r="H9" s="12">
        <f t="shared" si="1"/>
        <v>16</v>
      </c>
      <c r="I9" s="12">
        <f t="shared" si="2"/>
        <v>33</v>
      </c>
      <c r="J9" t="s">
        <v>223</v>
      </c>
    </row>
    <row r="10" spans="1:10" ht="15" customHeight="1" x14ac:dyDescent="0.25">
      <c r="A10" s="164"/>
      <c r="B10" s="13" t="s">
        <v>23</v>
      </c>
      <c r="C10" s="14" t="s">
        <v>54</v>
      </c>
      <c r="D10" s="124">
        <v>7.5</v>
      </c>
      <c r="E10" s="124">
        <v>10</v>
      </c>
      <c r="F10" s="124">
        <v>10</v>
      </c>
      <c r="G10" s="11">
        <f t="shared" si="0"/>
        <v>9.17</v>
      </c>
      <c r="H10" s="12">
        <f t="shared" si="1"/>
        <v>16</v>
      </c>
      <c r="I10" s="12">
        <f t="shared" si="2"/>
        <v>33</v>
      </c>
      <c r="J10" t="s">
        <v>224</v>
      </c>
    </row>
    <row r="11" spans="1:10" ht="15" customHeight="1" x14ac:dyDescent="0.25">
      <c r="A11" s="164"/>
      <c r="B11" s="13" t="s">
        <v>25</v>
      </c>
      <c r="C11" s="14" t="s">
        <v>52</v>
      </c>
      <c r="D11" s="124">
        <v>9</v>
      </c>
      <c r="E11" s="124">
        <v>10</v>
      </c>
      <c r="F11" s="124">
        <v>10</v>
      </c>
      <c r="G11" s="11">
        <f t="shared" si="0"/>
        <v>9.67</v>
      </c>
      <c r="H11" s="12">
        <f t="shared" si="1"/>
        <v>7</v>
      </c>
      <c r="I11" s="12">
        <f t="shared" si="2"/>
        <v>10</v>
      </c>
      <c r="J11" t="s">
        <v>239</v>
      </c>
    </row>
    <row r="12" spans="1:10" ht="15" customHeight="1" x14ac:dyDescent="0.25">
      <c r="A12" s="164"/>
      <c r="B12" s="13" t="s">
        <v>27</v>
      </c>
      <c r="C12" s="14" t="s">
        <v>38</v>
      </c>
      <c r="D12" s="124">
        <v>10</v>
      </c>
      <c r="E12" s="124">
        <v>10</v>
      </c>
      <c r="F12" s="124">
        <v>10</v>
      </c>
      <c r="G12" s="11">
        <f t="shared" si="0"/>
        <v>10</v>
      </c>
      <c r="H12" s="12">
        <f t="shared" si="1"/>
        <v>1</v>
      </c>
      <c r="I12" s="12">
        <f t="shared" si="2"/>
        <v>1</v>
      </c>
    </row>
    <row r="13" spans="1:10" ht="15" customHeight="1" x14ac:dyDescent="0.25">
      <c r="A13" s="164"/>
      <c r="B13" s="13" t="s">
        <v>29</v>
      </c>
      <c r="C13" s="14" t="s">
        <v>30</v>
      </c>
      <c r="D13" s="124">
        <v>8.5</v>
      </c>
      <c r="E13" s="124">
        <v>10</v>
      </c>
      <c r="F13" s="124">
        <v>10</v>
      </c>
      <c r="G13" s="11">
        <f t="shared" si="0"/>
        <v>9.5</v>
      </c>
      <c r="H13" s="12">
        <f t="shared" si="1"/>
        <v>12</v>
      </c>
      <c r="I13" s="12">
        <f t="shared" si="2"/>
        <v>19</v>
      </c>
      <c r="J13" t="s">
        <v>226</v>
      </c>
    </row>
    <row r="14" spans="1:10" ht="15" customHeight="1" x14ac:dyDescent="0.25">
      <c r="A14" s="164"/>
      <c r="B14" s="13" t="s">
        <v>31</v>
      </c>
      <c r="C14" s="14" t="s">
        <v>36</v>
      </c>
      <c r="D14" s="124">
        <v>9</v>
      </c>
      <c r="E14" s="124">
        <v>10</v>
      </c>
      <c r="F14" s="124">
        <v>10</v>
      </c>
      <c r="G14" s="11">
        <f t="shared" si="0"/>
        <v>9.67</v>
      </c>
      <c r="H14" s="12">
        <f t="shared" si="1"/>
        <v>7</v>
      </c>
      <c r="I14" s="12">
        <f t="shared" si="2"/>
        <v>10</v>
      </c>
      <c r="J14" t="s">
        <v>232</v>
      </c>
    </row>
    <row r="15" spans="1:10" ht="15" customHeight="1" x14ac:dyDescent="0.25">
      <c r="A15" s="164"/>
      <c r="B15" s="13" t="s">
        <v>33</v>
      </c>
      <c r="C15" s="14" t="s">
        <v>34</v>
      </c>
      <c r="D15" s="124">
        <v>9</v>
      </c>
      <c r="E15" s="124">
        <v>10</v>
      </c>
      <c r="F15" s="124">
        <v>10</v>
      </c>
      <c r="G15" s="11">
        <f t="shared" si="0"/>
        <v>9.67</v>
      </c>
      <c r="H15" s="12">
        <f t="shared" si="1"/>
        <v>7</v>
      </c>
      <c r="I15" s="12">
        <f t="shared" si="2"/>
        <v>10</v>
      </c>
      <c r="J15" t="s">
        <v>222</v>
      </c>
    </row>
    <row r="16" spans="1:10" ht="15" customHeight="1" x14ac:dyDescent="0.25">
      <c r="A16" s="164"/>
      <c r="B16" s="13" t="s">
        <v>35</v>
      </c>
      <c r="C16" s="14" t="s">
        <v>32</v>
      </c>
      <c r="D16" s="124">
        <v>9</v>
      </c>
      <c r="E16" s="124">
        <v>10</v>
      </c>
      <c r="F16" s="124">
        <v>10</v>
      </c>
      <c r="G16" s="11">
        <f t="shared" si="0"/>
        <v>9.67</v>
      </c>
      <c r="H16" s="12">
        <f t="shared" si="1"/>
        <v>7</v>
      </c>
      <c r="I16" s="12">
        <f t="shared" si="2"/>
        <v>10</v>
      </c>
      <c r="J16" t="s">
        <v>239</v>
      </c>
    </row>
    <row r="17" spans="1:10" ht="15" customHeight="1" x14ac:dyDescent="0.25">
      <c r="A17" s="164"/>
      <c r="B17" s="13" t="s">
        <v>37</v>
      </c>
      <c r="C17" s="14" t="s">
        <v>22</v>
      </c>
      <c r="D17" s="124">
        <v>6</v>
      </c>
      <c r="E17" s="124">
        <v>10</v>
      </c>
      <c r="F17" s="124">
        <v>10</v>
      </c>
      <c r="G17" s="11">
        <f t="shared" si="0"/>
        <v>8.67</v>
      </c>
      <c r="H17" s="12">
        <f t="shared" si="1"/>
        <v>19</v>
      </c>
      <c r="I17" s="12">
        <f t="shared" si="2"/>
        <v>44</v>
      </c>
      <c r="J17" t="s">
        <v>230</v>
      </c>
    </row>
    <row r="18" spans="1:10" ht="15" customHeight="1" x14ac:dyDescent="0.25">
      <c r="A18" s="164"/>
      <c r="B18" s="13" t="s">
        <v>39</v>
      </c>
      <c r="C18" s="14" t="s">
        <v>40</v>
      </c>
      <c r="D18" s="124">
        <v>8.5</v>
      </c>
      <c r="E18" s="124">
        <v>10</v>
      </c>
      <c r="F18" s="124">
        <v>10</v>
      </c>
      <c r="G18" s="11">
        <f t="shared" si="0"/>
        <v>9.5</v>
      </c>
      <c r="H18" s="12">
        <f t="shared" si="1"/>
        <v>12</v>
      </c>
      <c r="I18" s="12">
        <f t="shared" si="2"/>
        <v>19</v>
      </c>
      <c r="J18" t="s">
        <v>231</v>
      </c>
    </row>
    <row r="19" spans="1:10" ht="15" customHeight="1" x14ac:dyDescent="0.25">
      <c r="A19" s="164"/>
      <c r="B19" s="13" t="s">
        <v>41</v>
      </c>
      <c r="C19" s="14" t="s">
        <v>20</v>
      </c>
      <c r="D19" s="124">
        <v>9</v>
      </c>
      <c r="E19" s="124">
        <v>9.5</v>
      </c>
      <c r="F19" s="124">
        <v>10</v>
      </c>
      <c r="G19" s="34">
        <f t="shared" si="0"/>
        <v>9.5</v>
      </c>
      <c r="H19" s="12">
        <f t="shared" si="1"/>
        <v>12</v>
      </c>
      <c r="I19" s="12">
        <f t="shared" si="2"/>
        <v>19</v>
      </c>
      <c r="J19" t="s">
        <v>232</v>
      </c>
    </row>
    <row r="20" spans="1:10" ht="15" customHeight="1" x14ac:dyDescent="0.25">
      <c r="A20" s="164"/>
      <c r="B20" s="13" t="s">
        <v>136</v>
      </c>
      <c r="C20" s="114" t="s">
        <v>44</v>
      </c>
      <c r="D20" s="124">
        <v>9.5</v>
      </c>
      <c r="E20" s="124">
        <v>10</v>
      </c>
      <c r="F20" s="124">
        <v>10</v>
      </c>
      <c r="G20" s="11">
        <f t="shared" si="0"/>
        <v>9.83</v>
      </c>
      <c r="H20" s="12">
        <f t="shared" si="1"/>
        <v>4</v>
      </c>
      <c r="I20" s="12">
        <f t="shared" si="2"/>
        <v>5</v>
      </c>
      <c r="J20" t="s">
        <v>233</v>
      </c>
    </row>
    <row r="21" spans="1:10" ht="15" customHeight="1" x14ac:dyDescent="0.25">
      <c r="A21" s="164"/>
      <c r="B21" s="13" t="s">
        <v>137</v>
      </c>
      <c r="C21" s="114" t="s">
        <v>118</v>
      </c>
      <c r="D21" s="124">
        <v>6.5</v>
      </c>
      <c r="E21" s="124">
        <v>9</v>
      </c>
      <c r="F21" s="124">
        <v>10</v>
      </c>
      <c r="G21" s="11">
        <f t="shared" si="0"/>
        <v>8.5</v>
      </c>
      <c r="H21" s="12">
        <f t="shared" si="1"/>
        <v>20</v>
      </c>
      <c r="I21" s="12">
        <f t="shared" si="2"/>
        <v>47</v>
      </c>
      <c r="J21" t="s">
        <v>234</v>
      </c>
    </row>
    <row r="22" spans="1:10" ht="15" customHeight="1" x14ac:dyDescent="0.25">
      <c r="A22" s="164"/>
      <c r="B22" s="13" t="s">
        <v>138</v>
      </c>
      <c r="C22" s="114" t="s">
        <v>91</v>
      </c>
      <c r="D22" s="124">
        <v>10</v>
      </c>
      <c r="E22" s="124">
        <v>10</v>
      </c>
      <c r="F22" s="124">
        <v>10</v>
      </c>
      <c r="G22" s="11">
        <f t="shared" si="0"/>
        <v>10</v>
      </c>
      <c r="H22" s="12">
        <f t="shared" si="1"/>
        <v>1</v>
      </c>
      <c r="I22" s="12">
        <f t="shared" si="2"/>
        <v>1</v>
      </c>
    </row>
    <row r="23" spans="1:10" ht="15" customHeight="1" x14ac:dyDescent="0.25">
      <c r="A23" s="164"/>
      <c r="B23" s="13" t="s">
        <v>139</v>
      </c>
      <c r="C23" s="114" t="s">
        <v>42</v>
      </c>
      <c r="D23" s="124">
        <v>7.5</v>
      </c>
      <c r="E23" s="124">
        <v>10</v>
      </c>
      <c r="F23" s="124">
        <v>10</v>
      </c>
      <c r="G23" s="11">
        <f t="shared" si="0"/>
        <v>9.17</v>
      </c>
      <c r="H23" s="12">
        <f t="shared" si="1"/>
        <v>16</v>
      </c>
      <c r="I23" s="12">
        <f t="shared" si="2"/>
        <v>33</v>
      </c>
      <c r="J23" t="s">
        <v>235</v>
      </c>
    </row>
    <row r="24" spans="1:10" ht="15" customHeight="1" thickBot="1" x14ac:dyDescent="0.3">
      <c r="A24" s="164"/>
      <c r="B24" s="117" t="s">
        <v>140</v>
      </c>
      <c r="C24" s="118" t="s">
        <v>28</v>
      </c>
      <c r="D24" s="125">
        <v>8.5</v>
      </c>
      <c r="E24" s="125">
        <v>10</v>
      </c>
      <c r="F24" s="125">
        <v>10</v>
      </c>
      <c r="G24" s="119">
        <f t="shared" si="0"/>
        <v>9.5</v>
      </c>
      <c r="H24" s="120">
        <f t="shared" si="1"/>
        <v>12</v>
      </c>
      <c r="I24" s="120">
        <f t="shared" si="2"/>
        <v>19</v>
      </c>
      <c r="J24" t="s">
        <v>236</v>
      </c>
    </row>
    <row r="25" spans="1:10" ht="15" customHeight="1" thickTop="1" x14ac:dyDescent="0.25">
      <c r="A25" s="164"/>
      <c r="B25" s="20" t="s">
        <v>141</v>
      </c>
      <c r="C25" s="24" t="s">
        <v>48</v>
      </c>
      <c r="D25" s="126">
        <v>9</v>
      </c>
      <c r="E25" s="126">
        <v>9</v>
      </c>
      <c r="F25" s="126">
        <v>10</v>
      </c>
      <c r="G25" s="11">
        <f t="shared" si="0"/>
        <v>9.33</v>
      </c>
      <c r="H25" s="12">
        <f>RANK(G25,$G$25:$G$40)</f>
        <v>7</v>
      </c>
      <c r="I25" s="12">
        <f t="shared" si="2"/>
        <v>29</v>
      </c>
      <c r="J25" t="s">
        <v>249</v>
      </c>
    </row>
    <row r="26" spans="1:10" ht="15" customHeight="1" x14ac:dyDescent="0.25">
      <c r="A26" s="164"/>
      <c r="B26" s="22" t="s">
        <v>45</v>
      </c>
      <c r="C26" s="23" t="s">
        <v>46</v>
      </c>
      <c r="D26" s="124">
        <v>9</v>
      </c>
      <c r="E26" s="124">
        <v>9.5</v>
      </c>
      <c r="F26" s="124">
        <v>10</v>
      </c>
      <c r="G26" s="11">
        <f t="shared" si="0"/>
        <v>9.5</v>
      </c>
      <c r="H26" s="12">
        <f t="shared" ref="H26:H40" si="3">RANK(G26,$G$25:$G$40)</f>
        <v>3</v>
      </c>
      <c r="I26" s="12">
        <f t="shared" si="2"/>
        <v>19</v>
      </c>
      <c r="J26" t="s">
        <v>241</v>
      </c>
    </row>
    <row r="27" spans="1:10" ht="15" customHeight="1" x14ac:dyDescent="0.25">
      <c r="A27" s="164"/>
      <c r="B27" s="22" t="s">
        <v>47</v>
      </c>
      <c r="C27" s="23" t="s">
        <v>56</v>
      </c>
      <c r="D27" s="124">
        <v>8.5</v>
      </c>
      <c r="E27" s="124">
        <v>10</v>
      </c>
      <c r="F27" s="124">
        <v>10</v>
      </c>
      <c r="G27" s="11">
        <f t="shared" si="0"/>
        <v>9.5</v>
      </c>
      <c r="H27" s="12">
        <f t="shared" si="3"/>
        <v>3</v>
      </c>
      <c r="I27" s="12">
        <f t="shared" si="2"/>
        <v>19</v>
      </c>
      <c r="J27" t="s">
        <v>227</v>
      </c>
    </row>
    <row r="28" spans="1:10" ht="15" customHeight="1" x14ac:dyDescent="0.25">
      <c r="A28" s="164"/>
      <c r="B28" s="22" t="s">
        <v>49</v>
      </c>
      <c r="C28" s="23" t="s">
        <v>110</v>
      </c>
      <c r="D28" s="124">
        <v>7.5</v>
      </c>
      <c r="E28" s="124">
        <v>9.5</v>
      </c>
      <c r="F28" s="124">
        <v>10</v>
      </c>
      <c r="G28" s="11">
        <f t="shared" si="0"/>
        <v>9</v>
      </c>
      <c r="H28" s="12">
        <f t="shared" si="3"/>
        <v>9</v>
      </c>
      <c r="I28" s="12">
        <f t="shared" si="2"/>
        <v>39</v>
      </c>
      <c r="J28" t="s">
        <v>250</v>
      </c>
    </row>
    <row r="29" spans="1:10" ht="15" customHeight="1" thickBot="1" x14ac:dyDescent="0.3">
      <c r="A29" s="165"/>
      <c r="B29" s="26" t="s">
        <v>51</v>
      </c>
      <c r="C29" s="98" t="s">
        <v>18</v>
      </c>
      <c r="D29" s="127">
        <v>9.5</v>
      </c>
      <c r="E29" s="127">
        <v>10</v>
      </c>
      <c r="F29" s="127">
        <v>10</v>
      </c>
      <c r="G29" s="18">
        <f t="shared" si="0"/>
        <v>9.83</v>
      </c>
      <c r="H29" s="19">
        <f t="shared" si="3"/>
        <v>1</v>
      </c>
      <c r="I29" s="19">
        <f t="shared" si="2"/>
        <v>5</v>
      </c>
    </row>
    <row r="30" spans="1:10" ht="15" customHeight="1" x14ac:dyDescent="0.25">
      <c r="A30" s="166" t="s">
        <v>63</v>
      </c>
      <c r="B30" s="20" t="s">
        <v>142</v>
      </c>
      <c r="C30" s="25" t="s">
        <v>218</v>
      </c>
      <c r="D30" s="126">
        <v>4.5</v>
      </c>
      <c r="E30" s="126">
        <v>10</v>
      </c>
      <c r="F30" s="126">
        <v>10</v>
      </c>
      <c r="G30" s="32">
        <f t="shared" si="0"/>
        <v>8.17</v>
      </c>
      <c r="H30" s="12">
        <f t="shared" si="3"/>
        <v>15</v>
      </c>
      <c r="I30" s="12">
        <f t="shared" si="2"/>
        <v>50</v>
      </c>
      <c r="J30" t="s">
        <v>240</v>
      </c>
    </row>
    <row r="31" spans="1:10" ht="15" customHeight="1" x14ac:dyDescent="0.25">
      <c r="A31" s="167"/>
      <c r="B31" s="22" t="s">
        <v>143</v>
      </c>
      <c r="C31" s="23" t="s">
        <v>73</v>
      </c>
      <c r="D31" s="124">
        <v>9</v>
      </c>
      <c r="E31" s="124">
        <v>9.5</v>
      </c>
      <c r="F31" s="124">
        <v>10</v>
      </c>
      <c r="G31" s="34">
        <f t="shared" si="0"/>
        <v>9.5</v>
      </c>
      <c r="H31" s="12">
        <f t="shared" si="3"/>
        <v>3</v>
      </c>
      <c r="I31" s="12">
        <f t="shared" si="2"/>
        <v>19</v>
      </c>
      <c r="J31" t="s">
        <v>241</v>
      </c>
    </row>
    <row r="32" spans="1:10" ht="15" customHeight="1" x14ac:dyDescent="0.25">
      <c r="A32" s="167"/>
      <c r="B32" s="22" t="s">
        <v>144</v>
      </c>
      <c r="C32" s="23" t="s">
        <v>58</v>
      </c>
      <c r="D32" s="124">
        <v>5.5</v>
      </c>
      <c r="E32" s="124">
        <v>10</v>
      </c>
      <c r="F32" s="124">
        <v>10</v>
      </c>
      <c r="G32" s="34">
        <f t="shared" si="0"/>
        <v>8.5</v>
      </c>
      <c r="H32" s="12">
        <f t="shared" si="3"/>
        <v>13</v>
      </c>
      <c r="I32" s="12">
        <f t="shared" si="2"/>
        <v>47</v>
      </c>
      <c r="J32" t="s">
        <v>242</v>
      </c>
    </row>
    <row r="33" spans="1:10" ht="15" customHeight="1" x14ac:dyDescent="0.25">
      <c r="A33" s="167"/>
      <c r="B33" s="22" t="s">
        <v>145</v>
      </c>
      <c r="C33" s="35" t="s">
        <v>60</v>
      </c>
      <c r="D33" s="124">
        <v>7.5</v>
      </c>
      <c r="E33" s="124">
        <v>9.5</v>
      </c>
      <c r="F33" s="124">
        <v>9.5</v>
      </c>
      <c r="G33" s="34">
        <f t="shared" si="0"/>
        <v>8.83</v>
      </c>
      <c r="H33" s="12">
        <f t="shared" si="3"/>
        <v>10</v>
      </c>
      <c r="I33" s="12">
        <f t="shared" si="2"/>
        <v>42</v>
      </c>
      <c r="J33" t="s">
        <v>243</v>
      </c>
    </row>
    <row r="34" spans="1:10" ht="15" customHeight="1" x14ac:dyDescent="0.25">
      <c r="A34" s="167"/>
      <c r="B34" s="22" t="s">
        <v>146</v>
      </c>
      <c r="C34" s="35" t="s">
        <v>219</v>
      </c>
      <c r="D34" s="124">
        <v>7.5</v>
      </c>
      <c r="E34" s="124">
        <v>9.5</v>
      </c>
      <c r="F34" s="124">
        <v>8.5</v>
      </c>
      <c r="G34" s="34">
        <f t="shared" si="0"/>
        <v>8.5</v>
      </c>
      <c r="H34" s="12">
        <f t="shared" si="3"/>
        <v>13</v>
      </c>
      <c r="I34" s="12">
        <f t="shared" si="2"/>
        <v>47</v>
      </c>
      <c r="J34" t="s">
        <v>244</v>
      </c>
    </row>
    <row r="35" spans="1:10" ht="15" customHeight="1" x14ac:dyDescent="0.25">
      <c r="A35" s="167"/>
      <c r="B35" s="22" t="s">
        <v>147</v>
      </c>
      <c r="C35" s="23" t="s">
        <v>122</v>
      </c>
      <c r="D35" s="124">
        <v>7</v>
      </c>
      <c r="E35" s="124">
        <v>9.5</v>
      </c>
      <c r="F35" s="124">
        <v>9.5</v>
      </c>
      <c r="G35" s="11">
        <f t="shared" si="0"/>
        <v>8.67</v>
      </c>
      <c r="H35" s="12">
        <f t="shared" si="3"/>
        <v>12</v>
      </c>
      <c r="I35" s="12">
        <f t="shared" si="2"/>
        <v>44</v>
      </c>
      <c r="J35" t="s">
        <v>245</v>
      </c>
    </row>
    <row r="36" spans="1:10" ht="15" customHeight="1" x14ac:dyDescent="0.25">
      <c r="A36" s="167"/>
      <c r="B36" s="22" t="s">
        <v>148</v>
      </c>
      <c r="C36" s="23" t="s">
        <v>124</v>
      </c>
      <c r="D36" s="124">
        <v>8.5</v>
      </c>
      <c r="E36" s="124">
        <v>9.5</v>
      </c>
      <c r="F36" s="124">
        <v>10</v>
      </c>
      <c r="G36" s="11">
        <f t="shared" si="0"/>
        <v>9.33</v>
      </c>
      <c r="H36" s="12">
        <f t="shared" si="3"/>
        <v>7</v>
      </c>
      <c r="I36" s="12">
        <f t="shared" si="2"/>
        <v>29</v>
      </c>
      <c r="J36" t="s">
        <v>246</v>
      </c>
    </row>
    <row r="37" spans="1:10" ht="15" customHeight="1" x14ac:dyDescent="0.25">
      <c r="A37" s="167"/>
      <c r="B37" s="22" t="s">
        <v>149</v>
      </c>
      <c r="C37" s="23" t="s">
        <v>220</v>
      </c>
      <c r="D37" s="124">
        <v>6.5</v>
      </c>
      <c r="E37" s="124">
        <v>9.5</v>
      </c>
      <c r="F37" s="124">
        <v>8.5</v>
      </c>
      <c r="G37" s="11">
        <f t="shared" si="0"/>
        <v>8.17</v>
      </c>
      <c r="H37" s="12">
        <f t="shared" si="3"/>
        <v>15</v>
      </c>
      <c r="I37" s="12">
        <f t="shared" si="2"/>
        <v>50</v>
      </c>
      <c r="J37" t="s">
        <v>247</v>
      </c>
    </row>
    <row r="38" spans="1:10" ht="15" customHeight="1" x14ac:dyDescent="0.25">
      <c r="A38" s="167"/>
      <c r="B38" s="22" t="s">
        <v>150</v>
      </c>
      <c r="C38" s="23" t="s">
        <v>71</v>
      </c>
      <c r="D38" s="124">
        <v>9</v>
      </c>
      <c r="E38" s="124">
        <v>7.5</v>
      </c>
      <c r="F38" s="124">
        <v>10</v>
      </c>
      <c r="G38" s="11">
        <f t="shared" si="0"/>
        <v>8.83</v>
      </c>
      <c r="H38" s="12">
        <f t="shared" si="3"/>
        <v>10</v>
      </c>
      <c r="I38" s="12">
        <f t="shared" si="2"/>
        <v>42</v>
      </c>
      <c r="J38" t="s">
        <v>229</v>
      </c>
    </row>
    <row r="39" spans="1:10" ht="15" customHeight="1" x14ac:dyDescent="0.25">
      <c r="A39" s="167"/>
      <c r="B39" s="22" t="s">
        <v>151</v>
      </c>
      <c r="C39" s="23" t="s">
        <v>67</v>
      </c>
      <c r="D39" s="124">
        <v>8.5</v>
      </c>
      <c r="E39" s="124">
        <v>10</v>
      </c>
      <c r="F39" s="124">
        <v>10</v>
      </c>
      <c r="G39" s="106">
        <f t="shared" si="0"/>
        <v>9.5</v>
      </c>
      <c r="H39" s="12">
        <f t="shared" si="3"/>
        <v>3</v>
      </c>
      <c r="I39" s="12">
        <f t="shared" si="2"/>
        <v>19</v>
      </c>
      <c r="J39" t="s">
        <v>223</v>
      </c>
    </row>
    <row r="40" spans="1:10" ht="15" customHeight="1" thickBot="1" x14ac:dyDescent="0.3">
      <c r="A40" s="167"/>
      <c r="B40" s="121" t="s">
        <v>199</v>
      </c>
      <c r="C40" s="122" t="s">
        <v>93</v>
      </c>
      <c r="D40" s="125">
        <v>9</v>
      </c>
      <c r="E40" s="125">
        <v>10</v>
      </c>
      <c r="F40" s="125">
        <v>10</v>
      </c>
      <c r="G40" s="119">
        <f t="shared" si="0"/>
        <v>9.67</v>
      </c>
      <c r="H40" s="120">
        <f t="shared" si="3"/>
        <v>2</v>
      </c>
      <c r="I40" s="120">
        <f t="shared" si="2"/>
        <v>10</v>
      </c>
      <c r="J40" t="s">
        <v>226</v>
      </c>
    </row>
    <row r="41" spans="1:10" ht="15" customHeight="1" thickTop="1" x14ac:dyDescent="0.25">
      <c r="A41" s="167"/>
      <c r="B41" s="40" t="s">
        <v>74</v>
      </c>
      <c r="C41" s="41" t="s">
        <v>16</v>
      </c>
      <c r="D41" s="126">
        <v>8</v>
      </c>
      <c r="E41" s="126">
        <v>10</v>
      </c>
      <c r="F41" s="126">
        <v>10</v>
      </c>
      <c r="G41" s="128">
        <f t="shared" si="0"/>
        <v>9.33</v>
      </c>
      <c r="H41" s="12">
        <f>RANK(G41,$G$41:$G$55)</f>
        <v>8</v>
      </c>
      <c r="I41" s="12">
        <f t="shared" si="2"/>
        <v>29</v>
      </c>
      <c r="J41" t="s">
        <v>225</v>
      </c>
    </row>
    <row r="42" spans="1:10" ht="15" customHeight="1" x14ac:dyDescent="0.25">
      <c r="A42" s="167"/>
      <c r="B42" s="42" t="s">
        <v>152</v>
      </c>
      <c r="C42" s="43" t="s">
        <v>62</v>
      </c>
      <c r="D42" s="124">
        <v>9.5</v>
      </c>
      <c r="E42" s="124">
        <v>10</v>
      </c>
      <c r="F42" s="124">
        <v>10</v>
      </c>
      <c r="G42" s="34">
        <f t="shared" si="0"/>
        <v>9.83</v>
      </c>
      <c r="H42" s="12">
        <f t="shared" ref="H42:H55" si="4">RANK(G42,$G$41:$G$55)</f>
        <v>2</v>
      </c>
      <c r="I42" s="12">
        <f t="shared" si="2"/>
        <v>5</v>
      </c>
      <c r="J42" t="s">
        <v>223</v>
      </c>
    </row>
    <row r="43" spans="1:10" ht="15" customHeight="1" x14ac:dyDescent="0.25">
      <c r="A43" s="167"/>
      <c r="B43" s="42" t="s">
        <v>85</v>
      </c>
      <c r="C43" s="43" t="s">
        <v>213</v>
      </c>
      <c r="D43" s="124">
        <v>8.5</v>
      </c>
      <c r="E43" s="124">
        <v>10</v>
      </c>
      <c r="F43" s="124">
        <v>10</v>
      </c>
      <c r="G43" s="34">
        <f t="shared" si="0"/>
        <v>9.5</v>
      </c>
      <c r="H43" s="12">
        <f t="shared" si="4"/>
        <v>6</v>
      </c>
      <c r="I43" s="12">
        <f t="shared" si="2"/>
        <v>19</v>
      </c>
      <c r="J43" t="s">
        <v>226</v>
      </c>
    </row>
    <row r="44" spans="1:10" ht="15" customHeight="1" x14ac:dyDescent="0.25">
      <c r="A44" s="167"/>
      <c r="B44" s="42" t="s">
        <v>153</v>
      </c>
      <c r="C44" s="60" t="s">
        <v>50</v>
      </c>
      <c r="D44" s="124">
        <v>7.5</v>
      </c>
      <c r="E44" s="124">
        <v>10</v>
      </c>
      <c r="F44" s="124">
        <v>10</v>
      </c>
      <c r="G44" s="34">
        <f t="shared" si="0"/>
        <v>9.17</v>
      </c>
      <c r="H44" s="12">
        <f t="shared" si="4"/>
        <v>10</v>
      </c>
      <c r="I44" s="12">
        <f t="shared" si="2"/>
        <v>33</v>
      </c>
      <c r="J44" t="s">
        <v>227</v>
      </c>
    </row>
    <row r="45" spans="1:10" ht="15" customHeight="1" x14ac:dyDescent="0.25">
      <c r="A45" s="167"/>
      <c r="B45" s="42" t="s">
        <v>154</v>
      </c>
      <c r="C45" s="43" t="s">
        <v>104</v>
      </c>
      <c r="D45" s="124">
        <v>10</v>
      </c>
      <c r="E45" s="124">
        <v>10</v>
      </c>
      <c r="F45" s="124">
        <v>10</v>
      </c>
      <c r="G45" s="34">
        <f t="shared" si="0"/>
        <v>10</v>
      </c>
      <c r="H45" s="12">
        <f t="shared" si="4"/>
        <v>1</v>
      </c>
      <c r="I45" s="12">
        <f t="shared" si="2"/>
        <v>1</v>
      </c>
    </row>
    <row r="46" spans="1:10" ht="15" customHeight="1" x14ac:dyDescent="0.25">
      <c r="A46" s="167"/>
      <c r="B46" s="42" t="s">
        <v>155</v>
      </c>
      <c r="C46" s="43" t="s">
        <v>214</v>
      </c>
      <c r="D46" s="124">
        <v>7.5</v>
      </c>
      <c r="E46" s="124">
        <v>10</v>
      </c>
      <c r="F46" s="124">
        <v>10</v>
      </c>
      <c r="G46" s="34">
        <f t="shared" si="0"/>
        <v>9.17</v>
      </c>
      <c r="H46" s="12">
        <f t="shared" si="4"/>
        <v>10</v>
      </c>
      <c r="I46" s="12">
        <f t="shared" si="2"/>
        <v>33</v>
      </c>
      <c r="J46" t="s">
        <v>228</v>
      </c>
    </row>
    <row r="47" spans="1:10" ht="15" customHeight="1" x14ac:dyDescent="0.25">
      <c r="A47" s="167"/>
      <c r="B47" s="42" t="s">
        <v>156</v>
      </c>
      <c r="C47" s="43" t="s">
        <v>95</v>
      </c>
      <c r="D47" s="124">
        <v>8.5</v>
      </c>
      <c r="E47" s="124">
        <v>10</v>
      </c>
      <c r="F47" s="124">
        <v>10</v>
      </c>
      <c r="G47" s="34">
        <f t="shared" si="0"/>
        <v>9.5</v>
      </c>
      <c r="H47" s="12">
        <f t="shared" si="4"/>
        <v>6</v>
      </c>
      <c r="I47" s="12">
        <f t="shared" si="2"/>
        <v>19</v>
      </c>
      <c r="J47" t="s">
        <v>236</v>
      </c>
    </row>
    <row r="48" spans="1:10" ht="15" customHeight="1" x14ac:dyDescent="0.25">
      <c r="A48" s="167"/>
      <c r="B48" s="42" t="s">
        <v>157</v>
      </c>
      <c r="C48" s="43" t="s">
        <v>106</v>
      </c>
      <c r="D48" s="124">
        <v>7</v>
      </c>
      <c r="E48" s="124">
        <v>10</v>
      </c>
      <c r="F48" s="124">
        <v>10</v>
      </c>
      <c r="G48" s="34">
        <f t="shared" si="0"/>
        <v>9</v>
      </c>
      <c r="H48" s="12">
        <f t="shared" si="4"/>
        <v>13</v>
      </c>
      <c r="I48" s="12">
        <f t="shared" si="2"/>
        <v>39</v>
      </c>
      <c r="J48" t="s">
        <v>237</v>
      </c>
    </row>
    <row r="49" spans="1:10" ht="15" customHeight="1" x14ac:dyDescent="0.25">
      <c r="A49" s="167"/>
      <c r="B49" s="42" t="s">
        <v>158</v>
      </c>
      <c r="C49" s="43" t="s">
        <v>108</v>
      </c>
      <c r="D49" s="124">
        <v>6</v>
      </c>
      <c r="E49" s="124">
        <v>10</v>
      </c>
      <c r="F49" s="124">
        <v>10</v>
      </c>
      <c r="G49" s="34">
        <f t="shared" si="0"/>
        <v>8.67</v>
      </c>
      <c r="H49" s="12">
        <f t="shared" si="4"/>
        <v>15</v>
      </c>
      <c r="I49" s="12">
        <f t="shared" si="2"/>
        <v>44</v>
      </c>
      <c r="J49" t="s">
        <v>238</v>
      </c>
    </row>
    <row r="50" spans="1:10" ht="15" customHeight="1" x14ac:dyDescent="0.25">
      <c r="A50" s="167"/>
      <c r="B50" s="42" t="s">
        <v>159</v>
      </c>
      <c r="C50" s="43" t="s">
        <v>116</v>
      </c>
      <c r="D50" s="124">
        <v>8</v>
      </c>
      <c r="E50" s="124">
        <v>10</v>
      </c>
      <c r="F50" s="124">
        <v>10</v>
      </c>
      <c r="G50" s="34">
        <f t="shared" si="0"/>
        <v>9.33</v>
      </c>
      <c r="H50" s="12">
        <f t="shared" si="4"/>
        <v>8</v>
      </c>
      <c r="I50" s="12">
        <f t="shared" si="2"/>
        <v>29</v>
      </c>
      <c r="J50" t="s">
        <v>227</v>
      </c>
    </row>
    <row r="51" spans="1:10" ht="15" customHeight="1" x14ac:dyDescent="0.25">
      <c r="A51" s="167"/>
      <c r="B51" s="42" t="s">
        <v>160</v>
      </c>
      <c r="C51" s="60" t="s">
        <v>112</v>
      </c>
      <c r="D51" s="124">
        <v>9</v>
      </c>
      <c r="E51" s="124">
        <v>10</v>
      </c>
      <c r="F51" s="124">
        <v>10</v>
      </c>
      <c r="G51" s="34">
        <f t="shared" si="0"/>
        <v>9.67</v>
      </c>
      <c r="H51" s="12">
        <f t="shared" si="4"/>
        <v>3</v>
      </c>
      <c r="I51" s="12">
        <f t="shared" si="2"/>
        <v>10</v>
      </c>
      <c r="J51" t="s">
        <v>239</v>
      </c>
    </row>
    <row r="52" spans="1:10" ht="15" customHeight="1" x14ac:dyDescent="0.25">
      <c r="A52" s="167"/>
      <c r="B52" s="42" t="s">
        <v>161</v>
      </c>
      <c r="C52" s="66" t="s">
        <v>114</v>
      </c>
      <c r="D52" s="124">
        <v>9</v>
      </c>
      <c r="E52" s="124">
        <v>10</v>
      </c>
      <c r="F52" s="124">
        <v>10</v>
      </c>
      <c r="G52" s="34">
        <f t="shared" si="0"/>
        <v>9.67</v>
      </c>
      <c r="H52" s="12">
        <f t="shared" si="4"/>
        <v>3</v>
      </c>
      <c r="I52" s="12">
        <f t="shared" si="2"/>
        <v>10</v>
      </c>
      <c r="J52" t="s">
        <v>239</v>
      </c>
    </row>
    <row r="53" spans="1:10" ht="15" customHeight="1" x14ac:dyDescent="0.25">
      <c r="A53" s="167"/>
      <c r="B53" s="42" t="s">
        <v>162</v>
      </c>
      <c r="C53" s="43" t="s">
        <v>215</v>
      </c>
      <c r="D53" s="124">
        <v>9</v>
      </c>
      <c r="E53" s="124">
        <v>10</v>
      </c>
      <c r="F53" s="124">
        <v>10</v>
      </c>
      <c r="G53" s="34">
        <f t="shared" si="0"/>
        <v>9.67</v>
      </c>
      <c r="H53" s="12">
        <f t="shared" si="4"/>
        <v>3</v>
      </c>
      <c r="I53" s="12">
        <f t="shared" si="2"/>
        <v>10</v>
      </c>
      <c r="J53" t="s">
        <v>222</v>
      </c>
    </row>
    <row r="54" spans="1:10" ht="15" customHeight="1" x14ac:dyDescent="0.25">
      <c r="A54" s="167"/>
      <c r="B54" s="42" t="s">
        <v>163</v>
      </c>
      <c r="C54" s="43" t="s">
        <v>216</v>
      </c>
      <c r="D54" s="124">
        <v>7.5</v>
      </c>
      <c r="E54" s="124">
        <v>10</v>
      </c>
      <c r="F54" s="124">
        <v>10</v>
      </c>
      <c r="G54" s="34">
        <f t="shared" si="0"/>
        <v>9.17</v>
      </c>
      <c r="H54" s="12">
        <f t="shared" si="4"/>
        <v>10</v>
      </c>
      <c r="I54" s="12">
        <f t="shared" si="2"/>
        <v>33</v>
      </c>
      <c r="J54" t="s">
        <v>223</v>
      </c>
    </row>
    <row r="55" spans="1:10" ht="15" customHeight="1" thickBot="1" x14ac:dyDescent="0.3">
      <c r="A55" s="168"/>
      <c r="B55" s="68" t="s">
        <v>164</v>
      </c>
      <c r="C55" s="69" t="s">
        <v>217</v>
      </c>
      <c r="D55" s="127">
        <v>8</v>
      </c>
      <c r="E55" s="127">
        <v>9</v>
      </c>
      <c r="F55" s="127">
        <v>10</v>
      </c>
      <c r="G55" s="18">
        <f t="shared" ref="G55" si="5" xml:space="preserve"> ROUND(AVERAGE(D55:F55),2)</f>
        <v>9</v>
      </c>
      <c r="H55" s="19">
        <f t="shared" si="4"/>
        <v>13</v>
      </c>
      <c r="I55" s="19">
        <f t="shared" si="2"/>
        <v>39</v>
      </c>
      <c r="J55" t="s">
        <v>248</v>
      </c>
    </row>
    <row r="56" spans="1:10" ht="19.5" x14ac:dyDescent="0.25">
      <c r="A56" s="1"/>
      <c r="B56" s="1"/>
      <c r="C56" s="157" t="s">
        <v>0</v>
      </c>
      <c r="D56" s="157"/>
      <c r="E56" s="157"/>
      <c r="F56" s="157"/>
      <c r="G56" s="1"/>
      <c r="H56" s="2"/>
      <c r="I56" s="3"/>
    </row>
    <row r="57" spans="1:10" ht="18" x14ac:dyDescent="0.25">
      <c r="A57" s="4"/>
      <c r="B57" s="4"/>
      <c r="C57" s="159" t="s">
        <v>252</v>
      </c>
      <c r="D57" s="159"/>
      <c r="E57" s="159"/>
      <c r="F57" s="159"/>
      <c r="G57" s="159"/>
      <c r="H57" s="2"/>
      <c r="I57" s="3"/>
    </row>
    <row r="58" spans="1:10" x14ac:dyDescent="0.25">
      <c r="A58" s="145" t="s">
        <v>1</v>
      </c>
      <c r="B58" s="147" t="s">
        <v>2</v>
      </c>
      <c r="C58" s="149" t="s">
        <v>3</v>
      </c>
      <c r="D58" s="151" t="s">
        <v>4</v>
      </c>
      <c r="E58" s="152"/>
      <c r="F58" s="153"/>
      <c r="G58" s="154" t="s">
        <v>5</v>
      </c>
      <c r="H58" s="156" t="s">
        <v>6</v>
      </c>
      <c r="I58" s="156"/>
    </row>
    <row r="59" spans="1:10" x14ac:dyDescent="0.25">
      <c r="A59" s="146"/>
      <c r="B59" s="169"/>
      <c r="C59" s="170"/>
      <c r="D59" s="111" t="s">
        <v>7</v>
      </c>
      <c r="E59" s="111" t="s">
        <v>8</v>
      </c>
      <c r="F59" s="111" t="s">
        <v>9</v>
      </c>
      <c r="G59" s="171"/>
      <c r="H59" s="115" t="s">
        <v>10</v>
      </c>
      <c r="I59" s="116" t="s">
        <v>11</v>
      </c>
    </row>
    <row r="60" spans="1:10" ht="15" customHeight="1" x14ac:dyDescent="0.25">
      <c r="A60" s="163" t="s">
        <v>12</v>
      </c>
      <c r="B60" s="112" t="s">
        <v>13</v>
      </c>
      <c r="C60" s="129" t="s">
        <v>257</v>
      </c>
      <c r="D60" s="123">
        <v>10</v>
      </c>
      <c r="E60" s="123">
        <v>8.5</v>
      </c>
      <c r="F60" s="123">
        <v>10</v>
      </c>
      <c r="G60" s="11">
        <f t="shared" ref="G60:G110" si="6" xml:space="preserve"> ROUND(AVERAGE(D60:F60),2)</f>
        <v>9.5</v>
      </c>
      <c r="H60" s="12">
        <f>RANK(G60,$G$60:$G$79)</f>
        <v>10</v>
      </c>
      <c r="I60" s="12">
        <f>RANK(G60,$G$60:$G$110)</f>
        <v>23</v>
      </c>
      <c r="J60" t="s">
        <v>255</v>
      </c>
    </row>
    <row r="61" spans="1:10" ht="15" customHeight="1" x14ac:dyDescent="0.25">
      <c r="A61" s="164"/>
      <c r="B61" s="13" t="s">
        <v>15</v>
      </c>
      <c r="C61" s="114" t="s">
        <v>300</v>
      </c>
      <c r="D61" s="124">
        <v>9</v>
      </c>
      <c r="E61" s="124">
        <v>10</v>
      </c>
      <c r="F61" s="124">
        <v>10</v>
      </c>
      <c r="G61" s="11">
        <f t="shared" si="6"/>
        <v>9.67</v>
      </c>
      <c r="H61" s="12">
        <f t="shared" ref="H61:H79" si="7">RANK(G61,$G$60:$G$79)</f>
        <v>7</v>
      </c>
      <c r="I61" s="12">
        <f t="shared" ref="I61:I110" si="8">RANK(G61,$G$60:$G$110)</f>
        <v>19</v>
      </c>
      <c r="J61" t="s">
        <v>239</v>
      </c>
    </row>
    <row r="62" spans="1:10" ht="15" customHeight="1" x14ac:dyDescent="0.25">
      <c r="A62" s="164"/>
      <c r="B62" s="13" t="s">
        <v>17</v>
      </c>
      <c r="C62" s="114" t="s">
        <v>258</v>
      </c>
      <c r="D62" s="124">
        <v>10</v>
      </c>
      <c r="E62" s="124">
        <v>10</v>
      </c>
      <c r="F62" s="124">
        <v>10</v>
      </c>
      <c r="G62" s="11">
        <f t="shared" si="6"/>
        <v>10</v>
      </c>
      <c r="H62" s="12">
        <f t="shared" si="7"/>
        <v>1</v>
      </c>
      <c r="I62" s="12">
        <f t="shared" si="8"/>
        <v>1</v>
      </c>
    </row>
    <row r="63" spans="1:10" ht="15" customHeight="1" x14ac:dyDescent="0.25">
      <c r="A63" s="164"/>
      <c r="B63" s="13" t="s">
        <v>19</v>
      </c>
      <c r="C63" s="114" t="s">
        <v>288</v>
      </c>
      <c r="D63" s="124">
        <v>9.5</v>
      </c>
      <c r="E63" s="124">
        <v>10</v>
      </c>
      <c r="F63" s="124">
        <v>10</v>
      </c>
      <c r="G63" s="11">
        <f t="shared" si="6"/>
        <v>9.83</v>
      </c>
      <c r="H63" s="12">
        <f t="shared" si="7"/>
        <v>3</v>
      </c>
      <c r="I63" s="12">
        <f t="shared" si="8"/>
        <v>6</v>
      </c>
      <c r="J63" t="s">
        <v>233</v>
      </c>
    </row>
    <row r="64" spans="1:10" ht="15" customHeight="1" x14ac:dyDescent="0.25">
      <c r="A64" s="164"/>
      <c r="B64" s="13" t="s">
        <v>21</v>
      </c>
      <c r="C64" s="114" t="s">
        <v>259</v>
      </c>
      <c r="D64" s="124">
        <v>9.5</v>
      </c>
      <c r="E64" s="124">
        <v>10</v>
      </c>
      <c r="F64" s="124">
        <v>10</v>
      </c>
      <c r="G64" s="11">
        <f t="shared" si="6"/>
        <v>9.83</v>
      </c>
      <c r="H64" s="12">
        <f t="shared" si="7"/>
        <v>3</v>
      </c>
      <c r="I64" s="12">
        <f t="shared" si="8"/>
        <v>6</v>
      </c>
      <c r="J64" t="s">
        <v>233</v>
      </c>
    </row>
    <row r="65" spans="1:10" ht="15" customHeight="1" x14ac:dyDescent="0.25">
      <c r="A65" s="164"/>
      <c r="B65" s="13" t="s">
        <v>23</v>
      </c>
      <c r="C65" s="114" t="s">
        <v>260</v>
      </c>
      <c r="D65" s="124">
        <v>9</v>
      </c>
      <c r="E65" s="124">
        <v>9.5</v>
      </c>
      <c r="F65" s="124">
        <v>10</v>
      </c>
      <c r="G65" s="11">
        <f t="shared" si="6"/>
        <v>9.5</v>
      </c>
      <c r="H65" s="12">
        <f t="shared" si="7"/>
        <v>10</v>
      </c>
      <c r="I65" s="12">
        <f t="shared" si="8"/>
        <v>23</v>
      </c>
      <c r="J65" t="s">
        <v>256</v>
      </c>
    </row>
    <row r="66" spans="1:10" ht="15" customHeight="1" x14ac:dyDescent="0.25">
      <c r="A66" s="164"/>
      <c r="B66" s="13" t="s">
        <v>25</v>
      </c>
      <c r="C66" s="114" t="s">
        <v>261</v>
      </c>
      <c r="D66" s="124">
        <v>9.5</v>
      </c>
      <c r="E66" s="124">
        <v>9.5</v>
      </c>
      <c r="F66" s="124">
        <v>10</v>
      </c>
      <c r="G66" s="11">
        <f t="shared" si="6"/>
        <v>9.67</v>
      </c>
      <c r="H66" s="12">
        <f t="shared" si="7"/>
        <v>7</v>
      </c>
      <c r="I66" s="12">
        <f t="shared" si="8"/>
        <v>19</v>
      </c>
      <c r="J66" t="s">
        <v>321</v>
      </c>
    </row>
    <row r="67" spans="1:10" ht="15" customHeight="1" x14ac:dyDescent="0.25">
      <c r="A67" s="164"/>
      <c r="B67" s="13" t="s">
        <v>27</v>
      </c>
      <c r="C67" s="114" t="s">
        <v>262</v>
      </c>
      <c r="D67" s="124">
        <v>10</v>
      </c>
      <c r="E67" s="124">
        <v>10</v>
      </c>
      <c r="F67" s="124">
        <v>10</v>
      </c>
      <c r="G67" s="11">
        <f t="shared" si="6"/>
        <v>10</v>
      </c>
      <c r="H67" s="12">
        <f t="shared" si="7"/>
        <v>1</v>
      </c>
      <c r="I67" s="12">
        <f t="shared" si="8"/>
        <v>1</v>
      </c>
    </row>
    <row r="68" spans="1:10" ht="15" customHeight="1" x14ac:dyDescent="0.25">
      <c r="A68" s="164"/>
      <c r="B68" s="13" t="s">
        <v>29</v>
      </c>
      <c r="C68" s="114" t="s">
        <v>263</v>
      </c>
      <c r="D68" s="124">
        <v>10</v>
      </c>
      <c r="E68" s="124">
        <v>9</v>
      </c>
      <c r="F68" s="124">
        <v>9</v>
      </c>
      <c r="G68" s="11">
        <f t="shared" si="6"/>
        <v>9.33</v>
      </c>
      <c r="H68" s="12">
        <f t="shared" si="7"/>
        <v>14</v>
      </c>
      <c r="I68" s="12">
        <f t="shared" si="8"/>
        <v>35</v>
      </c>
      <c r="J68" t="s">
        <v>322</v>
      </c>
    </row>
    <row r="69" spans="1:10" ht="15" customHeight="1" x14ac:dyDescent="0.25">
      <c r="A69" s="164"/>
      <c r="B69" s="13" t="s">
        <v>31</v>
      </c>
      <c r="C69" s="114" t="s">
        <v>264</v>
      </c>
      <c r="D69" s="124">
        <v>9.5</v>
      </c>
      <c r="E69" s="124">
        <v>10</v>
      </c>
      <c r="F69" s="124">
        <v>10</v>
      </c>
      <c r="G69" s="11">
        <f t="shared" si="6"/>
        <v>9.83</v>
      </c>
      <c r="H69" s="12">
        <f t="shared" si="7"/>
        <v>3</v>
      </c>
      <c r="I69" s="12">
        <f t="shared" si="8"/>
        <v>6</v>
      </c>
      <c r="J69" t="s">
        <v>221</v>
      </c>
    </row>
    <row r="70" spans="1:10" ht="15" customHeight="1" x14ac:dyDescent="0.25">
      <c r="A70" s="164"/>
      <c r="B70" s="13" t="s">
        <v>33</v>
      </c>
      <c r="C70" s="114" t="s">
        <v>265</v>
      </c>
      <c r="D70" s="124">
        <v>9</v>
      </c>
      <c r="E70" s="124">
        <v>9.5</v>
      </c>
      <c r="F70" s="124">
        <v>9</v>
      </c>
      <c r="G70" s="11">
        <f t="shared" si="6"/>
        <v>9.17</v>
      </c>
      <c r="H70" s="12">
        <f t="shared" si="7"/>
        <v>17</v>
      </c>
      <c r="I70" s="12">
        <f t="shared" si="8"/>
        <v>40</v>
      </c>
      <c r="J70" t="s">
        <v>330</v>
      </c>
    </row>
    <row r="71" spans="1:10" ht="15" customHeight="1" x14ac:dyDescent="0.25">
      <c r="A71" s="164"/>
      <c r="B71" s="13" t="s">
        <v>35</v>
      </c>
      <c r="C71" s="114" t="s">
        <v>299</v>
      </c>
      <c r="D71" s="124">
        <v>7.5</v>
      </c>
      <c r="E71" s="124">
        <v>9.5</v>
      </c>
      <c r="F71" s="124">
        <v>10</v>
      </c>
      <c r="G71" s="11">
        <f t="shared" si="6"/>
        <v>9</v>
      </c>
      <c r="H71" s="12">
        <f t="shared" si="7"/>
        <v>19</v>
      </c>
      <c r="I71" s="12">
        <f t="shared" si="8"/>
        <v>46</v>
      </c>
      <c r="J71" t="s">
        <v>331</v>
      </c>
    </row>
    <row r="72" spans="1:10" ht="15" customHeight="1" x14ac:dyDescent="0.25">
      <c r="A72" s="164"/>
      <c r="B72" s="13" t="s">
        <v>37</v>
      </c>
      <c r="C72" s="114" t="s">
        <v>298</v>
      </c>
      <c r="D72" s="124">
        <v>9.5</v>
      </c>
      <c r="E72" s="124">
        <v>9.5</v>
      </c>
      <c r="F72" s="124">
        <v>10</v>
      </c>
      <c r="G72" s="11">
        <f t="shared" si="6"/>
        <v>9.67</v>
      </c>
      <c r="H72" s="12">
        <f t="shared" si="7"/>
        <v>7</v>
      </c>
      <c r="I72" s="12">
        <f t="shared" si="8"/>
        <v>19</v>
      </c>
      <c r="J72" t="s">
        <v>311</v>
      </c>
    </row>
    <row r="73" spans="1:10" ht="15" customHeight="1" x14ac:dyDescent="0.25">
      <c r="A73" s="164"/>
      <c r="B73" s="13" t="s">
        <v>39</v>
      </c>
      <c r="C73" s="114" t="s">
        <v>266</v>
      </c>
      <c r="D73" s="124">
        <v>9.5</v>
      </c>
      <c r="E73" s="124">
        <v>9</v>
      </c>
      <c r="F73" s="124">
        <v>10</v>
      </c>
      <c r="G73" s="11">
        <f t="shared" si="6"/>
        <v>9.5</v>
      </c>
      <c r="H73" s="12">
        <f t="shared" si="7"/>
        <v>10</v>
      </c>
      <c r="I73" s="12">
        <f t="shared" si="8"/>
        <v>23</v>
      </c>
      <c r="J73" t="s">
        <v>312</v>
      </c>
    </row>
    <row r="74" spans="1:10" ht="15" customHeight="1" x14ac:dyDescent="0.25">
      <c r="A74" s="164"/>
      <c r="B74" s="13" t="s">
        <v>41</v>
      </c>
      <c r="C74" s="114" t="s">
        <v>267</v>
      </c>
      <c r="D74" s="124">
        <v>8.5</v>
      </c>
      <c r="E74" s="124">
        <v>9.5</v>
      </c>
      <c r="F74" s="124">
        <v>10</v>
      </c>
      <c r="G74" s="34">
        <f t="shared" si="6"/>
        <v>9.33</v>
      </c>
      <c r="H74" s="12">
        <f t="shared" si="7"/>
        <v>14</v>
      </c>
      <c r="I74" s="12">
        <f t="shared" si="8"/>
        <v>35</v>
      </c>
      <c r="J74" t="s">
        <v>313</v>
      </c>
    </row>
    <row r="75" spans="1:10" ht="15" customHeight="1" x14ac:dyDescent="0.25">
      <c r="A75" s="164"/>
      <c r="B75" s="13" t="s">
        <v>136</v>
      </c>
      <c r="C75" s="114" t="s">
        <v>268</v>
      </c>
      <c r="D75" s="124">
        <v>9.5</v>
      </c>
      <c r="E75" s="124">
        <v>10</v>
      </c>
      <c r="F75" s="124">
        <v>8</v>
      </c>
      <c r="G75" s="11">
        <f t="shared" si="6"/>
        <v>9.17</v>
      </c>
      <c r="H75" s="12">
        <f t="shared" si="7"/>
        <v>17</v>
      </c>
      <c r="I75" s="12">
        <f t="shared" si="8"/>
        <v>40</v>
      </c>
      <c r="J75" t="s">
        <v>314</v>
      </c>
    </row>
    <row r="76" spans="1:10" ht="15" customHeight="1" x14ac:dyDescent="0.25">
      <c r="A76" s="164"/>
      <c r="B76" s="13" t="s">
        <v>137</v>
      </c>
      <c r="C76" s="114" t="s">
        <v>301</v>
      </c>
      <c r="D76" s="124">
        <v>9</v>
      </c>
      <c r="E76" s="124">
        <v>9.5</v>
      </c>
      <c r="F76" s="124">
        <v>10</v>
      </c>
      <c r="G76" s="11">
        <f t="shared" si="6"/>
        <v>9.5</v>
      </c>
      <c r="H76" s="12">
        <f t="shared" si="7"/>
        <v>10</v>
      </c>
      <c r="I76" s="12">
        <f t="shared" si="8"/>
        <v>23</v>
      </c>
      <c r="J76" t="s">
        <v>315</v>
      </c>
    </row>
    <row r="77" spans="1:10" ht="15" customHeight="1" x14ac:dyDescent="0.25">
      <c r="A77" s="164"/>
      <c r="B77" s="13" t="s">
        <v>138</v>
      </c>
      <c r="C77" s="114" t="s">
        <v>290</v>
      </c>
      <c r="D77" s="124">
        <v>8.5</v>
      </c>
      <c r="E77" s="124">
        <v>9</v>
      </c>
      <c r="F77" s="124">
        <v>9.5</v>
      </c>
      <c r="G77" s="11">
        <f t="shared" si="6"/>
        <v>9</v>
      </c>
      <c r="H77" s="12">
        <f t="shared" si="7"/>
        <v>19</v>
      </c>
      <c r="I77" s="12">
        <f t="shared" si="8"/>
        <v>46</v>
      </c>
      <c r="J77" t="s">
        <v>316</v>
      </c>
    </row>
    <row r="78" spans="1:10" ht="15" customHeight="1" x14ac:dyDescent="0.25">
      <c r="A78" s="164"/>
      <c r="B78" s="13" t="s">
        <v>139</v>
      </c>
      <c r="C78" s="114" t="s">
        <v>289</v>
      </c>
      <c r="D78" s="124">
        <v>9.5</v>
      </c>
      <c r="E78" s="124">
        <v>9.5</v>
      </c>
      <c r="F78" s="124">
        <v>9</v>
      </c>
      <c r="G78" s="11">
        <f t="shared" si="6"/>
        <v>9.33</v>
      </c>
      <c r="H78" s="12">
        <f t="shared" si="7"/>
        <v>14</v>
      </c>
      <c r="I78" s="12">
        <f t="shared" si="8"/>
        <v>35</v>
      </c>
      <c r="J78" t="s">
        <v>317</v>
      </c>
    </row>
    <row r="79" spans="1:10" ht="15" customHeight="1" thickBot="1" x14ac:dyDescent="0.3">
      <c r="A79" s="164"/>
      <c r="B79" s="117" t="s">
        <v>140</v>
      </c>
      <c r="C79" s="118" t="s">
        <v>269</v>
      </c>
      <c r="D79" s="125">
        <v>9.5</v>
      </c>
      <c r="E79" s="125">
        <v>10</v>
      </c>
      <c r="F79" s="125">
        <v>10</v>
      </c>
      <c r="G79" s="119">
        <f t="shared" si="6"/>
        <v>9.83</v>
      </c>
      <c r="H79" s="120">
        <f t="shared" si="7"/>
        <v>3</v>
      </c>
      <c r="I79" s="120">
        <f t="shared" si="8"/>
        <v>6</v>
      </c>
      <c r="J79" t="s">
        <v>233</v>
      </c>
    </row>
    <row r="80" spans="1:10" ht="15" customHeight="1" thickTop="1" x14ac:dyDescent="0.25">
      <c r="A80" s="164"/>
      <c r="B80" s="20" t="s">
        <v>141</v>
      </c>
      <c r="C80" s="24" t="s">
        <v>303</v>
      </c>
      <c r="D80" s="126">
        <v>9.5</v>
      </c>
      <c r="E80" s="126">
        <v>10</v>
      </c>
      <c r="F80" s="126">
        <v>10</v>
      </c>
      <c r="G80" s="11">
        <f t="shared" si="6"/>
        <v>9.83</v>
      </c>
      <c r="H80" s="12">
        <f>RANK(G80,$G$80:$G$95)</f>
        <v>2</v>
      </c>
      <c r="I80" s="12">
        <f t="shared" si="8"/>
        <v>6</v>
      </c>
      <c r="J80" t="s">
        <v>233</v>
      </c>
    </row>
    <row r="81" spans="1:10" ht="15" customHeight="1" x14ac:dyDescent="0.25">
      <c r="A81" s="164"/>
      <c r="B81" s="22" t="s">
        <v>45</v>
      </c>
      <c r="C81" s="23" t="s">
        <v>302</v>
      </c>
      <c r="D81" s="124">
        <v>10</v>
      </c>
      <c r="E81" s="124">
        <v>10</v>
      </c>
      <c r="F81" s="124">
        <v>10</v>
      </c>
      <c r="G81" s="11">
        <f t="shared" si="6"/>
        <v>10</v>
      </c>
      <c r="H81" s="12">
        <f t="shared" ref="H81:H95" si="9">RANK(G81,$G$80:$G$95)</f>
        <v>1</v>
      </c>
      <c r="I81" s="12">
        <f t="shared" si="8"/>
        <v>1</v>
      </c>
    </row>
    <row r="82" spans="1:10" ht="15" customHeight="1" x14ac:dyDescent="0.25">
      <c r="A82" s="164"/>
      <c r="B82" s="22" t="s">
        <v>47</v>
      </c>
      <c r="C82" s="23" t="s">
        <v>270</v>
      </c>
      <c r="D82" s="124">
        <v>8.5</v>
      </c>
      <c r="E82" s="124">
        <v>10</v>
      </c>
      <c r="F82" s="124">
        <v>10</v>
      </c>
      <c r="G82" s="11">
        <f t="shared" si="6"/>
        <v>9.5</v>
      </c>
      <c r="H82" s="12">
        <f t="shared" si="9"/>
        <v>7</v>
      </c>
      <c r="I82" s="12">
        <f t="shared" si="8"/>
        <v>23</v>
      </c>
      <c r="J82" t="s">
        <v>236</v>
      </c>
    </row>
    <row r="83" spans="1:10" ht="15" customHeight="1" x14ac:dyDescent="0.25">
      <c r="A83" s="164"/>
      <c r="B83" s="22" t="s">
        <v>49</v>
      </c>
      <c r="C83" s="23" t="s">
        <v>296</v>
      </c>
      <c r="D83" s="124">
        <v>9</v>
      </c>
      <c r="E83" s="124">
        <v>9.5</v>
      </c>
      <c r="F83" s="124">
        <v>10</v>
      </c>
      <c r="G83" s="11">
        <f t="shared" si="6"/>
        <v>9.5</v>
      </c>
      <c r="H83" s="12">
        <f t="shared" si="9"/>
        <v>7</v>
      </c>
      <c r="I83" s="12">
        <f t="shared" si="8"/>
        <v>23</v>
      </c>
      <c r="J83" t="s">
        <v>332</v>
      </c>
    </row>
    <row r="84" spans="1:10" ht="15" customHeight="1" thickBot="1" x14ac:dyDescent="0.3">
      <c r="A84" s="165"/>
      <c r="B84" s="26" t="s">
        <v>51</v>
      </c>
      <c r="C84" s="98" t="s">
        <v>271</v>
      </c>
      <c r="D84" s="127">
        <v>9.5</v>
      </c>
      <c r="E84" s="127">
        <v>10</v>
      </c>
      <c r="F84" s="127">
        <v>10</v>
      </c>
      <c r="G84" s="18">
        <f t="shared" si="6"/>
        <v>9.83</v>
      </c>
      <c r="H84" s="19">
        <f t="shared" si="9"/>
        <v>2</v>
      </c>
      <c r="I84" s="19">
        <f t="shared" si="8"/>
        <v>6</v>
      </c>
      <c r="J84" t="s">
        <v>233</v>
      </c>
    </row>
    <row r="85" spans="1:10" ht="15" customHeight="1" x14ac:dyDescent="0.25">
      <c r="A85" s="166" t="s">
        <v>63</v>
      </c>
      <c r="B85" s="20" t="s">
        <v>142</v>
      </c>
      <c r="C85" s="25" t="s">
        <v>272</v>
      </c>
      <c r="D85" s="126">
        <v>8.5</v>
      </c>
      <c r="E85" s="126">
        <v>9</v>
      </c>
      <c r="F85" s="126">
        <v>10</v>
      </c>
      <c r="G85" s="32">
        <f t="shared" si="6"/>
        <v>9.17</v>
      </c>
      <c r="H85" s="12">
        <f t="shared" si="9"/>
        <v>13</v>
      </c>
      <c r="I85" s="12">
        <f t="shared" si="8"/>
        <v>40</v>
      </c>
      <c r="J85" t="s">
        <v>323</v>
      </c>
    </row>
    <row r="86" spans="1:10" ht="15" customHeight="1" x14ac:dyDescent="0.25">
      <c r="A86" s="167"/>
      <c r="B86" s="22" t="s">
        <v>143</v>
      </c>
      <c r="C86" s="23" t="s">
        <v>291</v>
      </c>
      <c r="D86" s="124">
        <v>9</v>
      </c>
      <c r="E86" s="124">
        <v>9.5</v>
      </c>
      <c r="F86" s="124">
        <v>9</v>
      </c>
      <c r="G86" s="34">
        <f t="shared" si="6"/>
        <v>9.17</v>
      </c>
      <c r="H86" s="12">
        <f t="shared" si="9"/>
        <v>13</v>
      </c>
      <c r="I86" s="12">
        <f t="shared" si="8"/>
        <v>40</v>
      </c>
      <c r="J86" t="s">
        <v>324</v>
      </c>
    </row>
    <row r="87" spans="1:10" ht="15" customHeight="1" x14ac:dyDescent="0.25">
      <c r="A87" s="167"/>
      <c r="B87" s="22" t="s">
        <v>144</v>
      </c>
      <c r="C87" s="23" t="s">
        <v>304</v>
      </c>
      <c r="D87" s="124">
        <v>5.5</v>
      </c>
      <c r="E87" s="124">
        <v>8</v>
      </c>
      <c r="F87" s="124">
        <v>10</v>
      </c>
      <c r="G87" s="34">
        <f t="shared" si="6"/>
        <v>7.83</v>
      </c>
      <c r="H87" s="12">
        <f t="shared" si="9"/>
        <v>16</v>
      </c>
      <c r="I87" s="12">
        <f t="shared" si="8"/>
        <v>51</v>
      </c>
      <c r="J87" t="s">
        <v>325</v>
      </c>
    </row>
    <row r="88" spans="1:10" ht="15" customHeight="1" x14ac:dyDescent="0.25">
      <c r="A88" s="167"/>
      <c r="B88" s="22" t="s">
        <v>145</v>
      </c>
      <c r="C88" s="35" t="s">
        <v>273</v>
      </c>
      <c r="D88" s="124">
        <v>9.5</v>
      </c>
      <c r="E88" s="124">
        <v>8.5</v>
      </c>
      <c r="F88" s="124">
        <v>10</v>
      </c>
      <c r="G88" s="34">
        <f t="shared" si="6"/>
        <v>9.33</v>
      </c>
      <c r="H88" s="12">
        <f t="shared" si="9"/>
        <v>12</v>
      </c>
      <c r="I88" s="12">
        <f t="shared" si="8"/>
        <v>35</v>
      </c>
      <c r="J88" t="s">
        <v>326</v>
      </c>
    </row>
    <row r="89" spans="1:10" ht="15" customHeight="1" x14ac:dyDescent="0.25">
      <c r="A89" s="167"/>
      <c r="B89" s="22" t="s">
        <v>146</v>
      </c>
      <c r="C89" s="35" t="s">
        <v>305</v>
      </c>
      <c r="D89" s="124">
        <v>10</v>
      </c>
      <c r="E89" s="124">
        <v>9.5</v>
      </c>
      <c r="F89" s="124">
        <v>10</v>
      </c>
      <c r="G89" s="34">
        <f t="shared" si="6"/>
        <v>9.83</v>
      </c>
      <c r="H89" s="12">
        <f t="shared" si="9"/>
        <v>2</v>
      </c>
      <c r="I89" s="12">
        <f t="shared" si="8"/>
        <v>6</v>
      </c>
      <c r="J89" t="s">
        <v>327</v>
      </c>
    </row>
    <row r="90" spans="1:10" ht="15" customHeight="1" x14ac:dyDescent="0.25">
      <c r="A90" s="167"/>
      <c r="B90" s="22" t="s">
        <v>147</v>
      </c>
      <c r="C90" s="23" t="s">
        <v>292</v>
      </c>
      <c r="D90" s="124">
        <v>7.5</v>
      </c>
      <c r="E90" s="124">
        <v>9</v>
      </c>
      <c r="F90" s="124">
        <v>10</v>
      </c>
      <c r="G90" s="11">
        <f t="shared" si="6"/>
        <v>8.83</v>
      </c>
      <c r="H90" s="12">
        <f t="shared" si="9"/>
        <v>15</v>
      </c>
      <c r="I90" s="12">
        <f t="shared" si="8"/>
        <v>50</v>
      </c>
      <c r="J90" t="s">
        <v>328</v>
      </c>
    </row>
    <row r="91" spans="1:10" ht="15" customHeight="1" x14ac:dyDescent="0.25">
      <c r="A91" s="167"/>
      <c r="B91" s="22" t="s">
        <v>148</v>
      </c>
      <c r="C91" s="23" t="s">
        <v>274</v>
      </c>
      <c r="D91" s="124">
        <v>8.5</v>
      </c>
      <c r="E91" s="124">
        <v>10</v>
      </c>
      <c r="F91" s="124">
        <v>10</v>
      </c>
      <c r="G91" s="11">
        <f t="shared" si="6"/>
        <v>9.5</v>
      </c>
      <c r="H91" s="12">
        <f t="shared" si="9"/>
        <v>7</v>
      </c>
      <c r="I91" s="12">
        <f t="shared" si="8"/>
        <v>23</v>
      </c>
      <c r="J91" t="s">
        <v>236</v>
      </c>
    </row>
    <row r="92" spans="1:10" ht="15" customHeight="1" x14ac:dyDescent="0.25">
      <c r="A92" s="167"/>
      <c r="B92" s="22" t="s">
        <v>149</v>
      </c>
      <c r="C92" s="23" t="s">
        <v>275</v>
      </c>
      <c r="D92" s="124">
        <v>10</v>
      </c>
      <c r="E92" s="124">
        <v>9.5</v>
      </c>
      <c r="F92" s="124">
        <v>10</v>
      </c>
      <c r="G92" s="11">
        <f t="shared" si="6"/>
        <v>9.83</v>
      </c>
      <c r="H92" s="12">
        <f t="shared" si="9"/>
        <v>2</v>
      </c>
      <c r="I92" s="12">
        <f t="shared" si="8"/>
        <v>6</v>
      </c>
      <c r="J92" t="s">
        <v>329</v>
      </c>
    </row>
    <row r="93" spans="1:10" ht="15" customHeight="1" x14ac:dyDescent="0.25">
      <c r="A93" s="167"/>
      <c r="B93" s="22" t="s">
        <v>150</v>
      </c>
      <c r="C93" s="23" t="s">
        <v>276</v>
      </c>
      <c r="D93" s="124">
        <v>8.5</v>
      </c>
      <c r="E93" s="124">
        <v>10</v>
      </c>
      <c r="F93" s="124">
        <v>10</v>
      </c>
      <c r="G93" s="11">
        <f t="shared" si="6"/>
        <v>9.5</v>
      </c>
      <c r="H93" s="12">
        <f t="shared" si="9"/>
        <v>7</v>
      </c>
      <c r="I93" s="12">
        <f t="shared" si="8"/>
        <v>23</v>
      </c>
      <c r="J93" t="s">
        <v>253</v>
      </c>
    </row>
    <row r="94" spans="1:10" ht="15" customHeight="1" x14ac:dyDescent="0.25">
      <c r="A94" s="167"/>
      <c r="B94" s="22" t="s">
        <v>151</v>
      </c>
      <c r="C94" s="23" t="s">
        <v>277</v>
      </c>
      <c r="D94" s="124">
        <v>9.5</v>
      </c>
      <c r="E94" s="124">
        <v>9</v>
      </c>
      <c r="F94" s="124">
        <v>10</v>
      </c>
      <c r="G94" s="106">
        <f t="shared" si="6"/>
        <v>9.5</v>
      </c>
      <c r="H94" s="12">
        <f t="shared" si="9"/>
        <v>7</v>
      </c>
      <c r="I94" s="12">
        <f t="shared" si="8"/>
        <v>23</v>
      </c>
      <c r="J94" t="s">
        <v>254</v>
      </c>
    </row>
    <row r="95" spans="1:10" ht="15" customHeight="1" thickBot="1" x14ac:dyDescent="0.3">
      <c r="A95" s="167"/>
      <c r="B95" s="121" t="s">
        <v>199</v>
      </c>
      <c r="C95" s="130" t="s">
        <v>297</v>
      </c>
      <c r="D95" s="125">
        <v>9.5</v>
      </c>
      <c r="E95" s="125">
        <v>10</v>
      </c>
      <c r="F95" s="125">
        <v>10</v>
      </c>
      <c r="G95" s="119">
        <f t="shared" si="6"/>
        <v>9.83</v>
      </c>
      <c r="H95" s="120">
        <f t="shared" si="9"/>
        <v>2</v>
      </c>
      <c r="I95" s="120">
        <f t="shared" si="8"/>
        <v>6</v>
      </c>
    </row>
    <row r="96" spans="1:10" ht="15" customHeight="1" thickTop="1" x14ac:dyDescent="0.25">
      <c r="A96" s="167"/>
      <c r="B96" s="40" t="s">
        <v>74</v>
      </c>
      <c r="C96" s="41" t="s">
        <v>278</v>
      </c>
      <c r="D96" s="126">
        <v>9.5</v>
      </c>
      <c r="E96" s="126">
        <v>10</v>
      </c>
      <c r="F96" s="126">
        <v>10</v>
      </c>
      <c r="G96" s="11">
        <f t="shared" si="6"/>
        <v>9.83</v>
      </c>
      <c r="H96" s="12">
        <f>RANK(G96,$G$96:$G$110)</f>
        <v>3</v>
      </c>
      <c r="I96" s="12">
        <f t="shared" si="8"/>
        <v>6</v>
      </c>
      <c r="J96" t="s">
        <v>233</v>
      </c>
    </row>
    <row r="97" spans="1:10" ht="15" customHeight="1" x14ac:dyDescent="0.25">
      <c r="A97" s="167"/>
      <c r="B97" s="42" t="s">
        <v>77</v>
      </c>
      <c r="C97" s="43" t="s">
        <v>279</v>
      </c>
      <c r="D97" s="124">
        <v>8.5</v>
      </c>
      <c r="E97" s="124">
        <v>10</v>
      </c>
      <c r="F97" s="124">
        <v>9</v>
      </c>
      <c r="G97" s="34">
        <f t="shared" si="6"/>
        <v>9.17</v>
      </c>
      <c r="H97" s="12">
        <f t="shared" ref="H97:H110" si="10">RANK(G97,$G$96:$G$110)</f>
        <v>12</v>
      </c>
      <c r="I97" s="12">
        <f t="shared" si="8"/>
        <v>40</v>
      </c>
      <c r="J97" t="s">
        <v>333</v>
      </c>
    </row>
    <row r="98" spans="1:10" ht="15" customHeight="1" x14ac:dyDescent="0.25">
      <c r="A98" s="167"/>
      <c r="B98" s="42" t="s">
        <v>85</v>
      </c>
      <c r="C98" s="43" t="s">
        <v>280</v>
      </c>
      <c r="D98" s="124">
        <v>9.5</v>
      </c>
      <c r="E98" s="124">
        <v>9.5</v>
      </c>
      <c r="F98" s="124">
        <v>10</v>
      </c>
      <c r="G98" s="34">
        <f t="shared" si="6"/>
        <v>9.67</v>
      </c>
      <c r="H98" s="12">
        <f t="shared" si="10"/>
        <v>7</v>
      </c>
      <c r="I98" s="12">
        <f t="shared" si="8"/>
        <v>19</v>
      </c>
      <c r="J98" t="s">
        <v>334</v>
      </c>
    </row>
    <row r="99" spans="1:10" ht="15" customHeight="1" x14ac:dyDescent="0.25">
      <c r="A99" s="167"/>
      <c r="B99" s="42" t="s">
        <v>153</v>
      </c>
      <c r="C99" s="60" t="s">
        <v>306</v>
      </c>
      <c r="D99" s="124">
        <v>9.5</v>
      </c>
      <c r="E99" s="124">
        <v>10</v>
      </c>
      <c r="F99" s="124">
        <v>10</v>
      </c>
      <c r="G99" s="34">
        <f t="shared" si="6"/>
        <v>9.83</v>
      </c>
      <c r="H99" s="12">
        <f t="shared" si="10"/>
        <v>3</v>
      </c>
      <c r="I99" s="12">
        <f t="shared" si="8"/>
        <v>6</v>
      </c>
      <c r="J99" t="s">
        <v>233</v>
      </c>
    </row>
    <row r="100" spans="1:10" ht="15" customHeight="1" x14ac:dyDescent="0.25">
      <c r="A100" s="167"/>
      <c r="B100" s="42" t="s">
        <v>154</v>
      </c>
      <c r="C100" s="43" t="s">
        <v>281</v>
      </c>
      <c r="D100" s="124">
        <v>9.5</v>
      </c>
      <c r="E100" s="124">
        <v>9</v>
      </c>
      <c r="F100" s="124">
        <v>10</v>
      </c>
      <c r="G100" s="34">
        <f t="shared" si="6"/>
        <v>9.5</v>
      </c>
      <c r="H100" s="12">
        <f t="shared" si="10"/>
        <v>8</v>
      </c>
      <c r="I100" s="12">
        <f t="shared" si="8"/>
        <v>23</v>
      </c>
      <c r="J100" t="s">
        <v>310</v>
      </c>
    </row>
    <row r="101" spans="1:10" ht="15" customHeight="1" x14ac:dyDescent="0.25">
      <c r="A101" s="167"/>
      <c r="B101" s="42" t="s">
        <v>155</v>
      </c>
      <c r="C101" s="43" t="s">
        <v>282</v>
      </c>
      <c r="D101" s="124">
        <v>9.5</v>
      </c>
      <c r="E101" s="124">
        <v>10</v>
      </c>
      <c r="F101" s="124">
        <v>10</v>
      </c>
      <c r="G101" s="34">
        <f t="shared" si="6"/>
        <v>9.83</v>
      </c>
      <c r="H101" s="12">
        <f t="shared" si="10"/>
        <v>3</v>
      </c>
      <c r="I101" s="12">
        <f t="shared" si="8"/>
        <v>6</v>
      </c>
      <c r="J101" t="s">
        <v>233</v>
      </c>
    </row>
    <row r="102" spans="1:10" ht="15" customHeight="1" x14ac:dyDescent="0.25">
      <c r="A102" s="167"/>
      <c r="B102" s="42" t="s">
        <v>156</v>
      </c>
      <c r="C102" s="43" t="s">
        <v>283</v>
      </c>
      <c r="D102" s="124">
        <v>9</v>
      </c>
      <c r="E102" s="124">
        <v>9.5</v>
      </c>
      <c r="F102" s="124">
        <v>10</v>
      </c>
      <c r="G102" s="34">
        <f t="shared" si="6"/>
        <v>9.5</v>
      </c>
      <c r="H102" s="12">
        <f t="shared" si="10"/>
        <v>8</v>
      </c>
      <c r="I102" s="12">
        <f t="shared" si="8"/>
        <v>23</v>
      </c>
    </row>
    <row r="103" spans="1:10" ht="15" customHeight="1" x14ac:dyDescent="0.25">
      <c r="A103" s="167"/>
      <c r="B103" s="42" t="s">
        <v>157</v>
      </c>
      <c r="C103" s="43" t="s">
        <v>307</v>
      </c>
      <c r="D103" s="124">
        <v>9</v>
      </c>
      <c r="E103" s="124">
        <v>8.5</v>
      </c>
      <c r="F103" s="124">
        <v>10</v>
      </c>
      <c r="G103" s="34">
        <f t="shared" si="6"/>
        <v>9.17</v>
      </c>
      <c r="H103" s="12">
        <f t="shared" si="10"/>
        <v>12</v>
      </c>
      <c r="I103" s="12">
        <f t="shared" si="8"/>
        <v>40</v>
      </c>
      <c r="J103" t="s">
        <v>318</v>
      </c>
    </row>
    <row r="104" spans="1:10" ht="15" customHeight="1" x14ac:dyDescent="0.25">
      <c r="A104" s="167"/>
      <c r="B104" s="42" t="s">
        <v>158</v>
      </c>
      <c r="C104" s="43" t="s">
        <v>284</v>
      </c>
      <c r="D104" s="124">
        <v>8</v>
      </c>
      <c r="E104" s="124">
        <v>9</v>
      </c>
      <c r="F104" s="124">
        <v>10</v>
      </c>
      <c r="G104" s="34">
        <f t="shared" si="6"/>
        <v>9</v>
      </c>
      <c r="H104" s="12">
        <f t="shared" si="10"/>
        <v>14</v>
      </c>
      <c r="I104" s="12">
        <f t="shared" si="8"/>
        <v>46</v>
      </c>
      <c r="J104" t="s">
        <v>319</v>
      </c>
    </row>
    <row r="105" spans="1:10" ht="15" customHeight="1" x14ac:dyDescent="0.25">
      <c r="A105" s="167"/>
      <c r="B105" s="42" t="s">
        <v>159</v>
      </c>
      <c r="C105" s="43" t="s">
        <v>285</v>
      </c>
      <c r="D105" s="124">
        <v>8.5</v>
      </c>
      <c r="E105" s="124">
        <v>8.5</v>
      </c>
      <c r="F105" s="124">
        <v>10</v>
      </c>
      <c r="G105" s="34">
        <f t="shared" si="6"/>
        <v>9</v>
      </c>
      <c r="H105" s="12">
        <f t="shared" si="10"/>
        <v>14</v>
      </c>
      <c r="I105" s="12">
        <f t="shared" si="8"/>
        <v>46</v>
      </c>
      <c r="J105" t="s">
        <v>320</v>
      </c>
    </row>
    <row r="106" spans="1:10" ht="15" customHeight="1" x14ac:dyDescent="0.25">
      <c r="A106" s="167"/>
      <c r="B106" s="42" t="s">
        <v>160</v>
      </c>
      <c r="C106" s="60" t="s">
        <v>293</v>
      </c>
      <c r="D106" s="124">
        <v>10</v>
      </c>
      <c r="E106" s="124">
        <v>10</v>
      </c>
      <c r="F106" s="124">
        <v>10</v>
      </c>
      <c r="G106" s="34">
        <f t="shared" si="6"/>
        <v>10</v>
      </c>
      <c r="H106" s="12">
        <f t="shared" si="10"/>
        <v>1</v>
      </c>
      <c r="I106" s="12">
        <f t="shared" si="8"/>
        <v>1</v>
      </c>
    </row>
    <row r="107" spans="1:10" ht="15" customHeight="1" x14ac:dyDescent="0.25">
      <c r="A107" s="167"/>
      <c r="B107" s="42" t="s">
        <v>161</v>
      </c>
      <c r="C107" s="66" t="s">
        <v>294</v>
      </c>
      <c r="D107" s="124">
        <v>9</v>
      </c>
      <c r="E107" s="124">
        <v>9.5</v>
      </c>
      <c r="F107" s="124">
        <v>10</v>
      </c>
      <c r="G107" s="34">
        <f t="shared" si="6"/>
        <v>9.5</v>
      </c>
      <c r="H107" s="12">
        <f t="shared" si="10"/>
        <v>8</v>
      </c>
      <c r="I107" s="12">
        <f t="shared" si="8"/>
        <v>23</v>
      </c>
      <c r="J107" t="s">
        <v>308</v>
      </c>
    </row>
    <row r="108" spans="1:10" ht="15" customHeight="1" x14ac:dyDescent="0.25">
      <c r="A108" s="167"/>
      <c r="B108" s="42" t="s">
        <v>162</v>
      </c>
      <c r="C108" s="43" t="s">
        <v>295</v>
      </c>
      <c r="D108" s="124">
        <v>9.5</v>
      </c>
      <c r="E108" s="124">
        <v>10</v>
      </c>
      <c r="F108" s="124">
        <v>10</v>
      </c>
      <c r="G108" s="34">
        <f t="shared" si="6"/>
        <v>9.83</v>
      </c>
      <c r="H108" s="12">
        <f t="shared" si="10"/>
        <v>3</v>
      </c>
      <c r="I108" s="12">
        <f t="shared" si="8"/>
        <v>6</v>
      </c>
      <c r="J108" t="s">
        <v>233</v>
      </c>
    </row>
    <row r="109" spans="1:10" ht="15" customHeight="1" x14ac:dyDescent="0.25">
      <c r="A109" s="167"/>
      <c r="B109" s="42" t="s">
        <v>163</v>
      </c>
      <c r="C109" s="43" t="s">
        <v>286</v>
      </c>
      <c r="D109" s="124">
        <v>10</v>
      </c>
      <c r="E109" s="124">
        <v>10</v>
      </c>
      <c r="F109" s="124">
        <v>10</v>
      </c>
      <c r="G109" s="34">
        <f t="shared" si="6"/>
        <v>10</v>
      </c>
      <c r="H109" s="12">
        <f t="shared" si="10"/>
        <v>1</v>
      </c>
      <c r="I109" s="12">
        <f t="shared" si="8"/>
        <v>1</v>
      </c>
    </row>
    <row r="110" spans="1:10" ht="15" customHeight="1" thickBot="1" x14ac:dyDescent="0.3">
      <c r="A110" s="168"/>
      <c r="B110" s="68" t="s">
        <v>164</v>
      </c>
      <c r="C110" s="69" t="s">
        <v>287</v>
      </c>
      <c r="D110" s="127">
        <v>10</v>
      </c>
      <c r="E110" s="127">
        <v>9</v>
      </c>
      <c r="F110" s="127">
        <v>9</v>
      </c>
      <c r="G110" s="71">
        <f t="shared" si="6"/>
        <v>9.33</v>
      </c>
      <c r="H110" s="19">
        <f t="shared" si="10"/>
        <v>11</v>
      </c>
      <c r="I110" s="19">
        <f t="shared" si="8"/>
        <v>35</v>
      </c>
      <c r="J110" t="s">
        <v>309</v>
      </c>
    </row>
    <row r="112" spans="1:10" ht="19.5" x14ac:dyDescent="0.25">
      <c r="A112" s="1"/>
      <c r="B112" s="1"/>
      <c r="C112" s="157" t="s">
        <v>0</v>
      </c>
      <c r="D112" s="157"/>
      <c r="E112" s="157"/>
      <c r="F112" s="157"/>
      <c r="G112" s="1"/>
      <c r="H112" s="2"/>
      <c r="I112" s="3"/>
    </row>
    <row r="113" spans="1:9" ht="18" x14ac:dyDescent="0.25">
      <c r="A113" s="4"/>
      <c r="B113" s="4"/>
      <c r="C113" s="159" t="s">
        <v>335</v>
      </c>
      <c r="D113" s="159"/>
      <c r="E113" s="159"/>
      <c r="F113" s="159"/>
      <c r="G113" s="159"/>
      <c r="H113" s="2"/>
      <c r="I113" s="3"/>
    </row>
    <row r="114" spans="1:9" x14ac:dyDescent="0.25">
      <c r="A114" s="145" t="s">
        <v>1</v>
      </c>
      <c r="B114" s="147" t="s">
        <v>2</v>
      </c>
      <c r="C114" s="149" t="s">
        <v>3</v>
      </c>
      <c r="D114" s="151" t="s">
        <v>4</v>
      </c>
      <c r="E114" s="152"/>
      <c r="F114" s="153"/>
      <c r="G114" s="154" t="s">
        <v>5</v>
      </c>
      <c r="H114" s="156" t="s">
        <v>6</v>
      </c>
      <c r="I114" s="156"/>
    </row>
    <row r="115" spans="1:9" x14ac:dyDescent="0.25">
      <c r="A115" s="146"/>
      <c r="B115" s="169"/>
      <c r="C115" s="170"/>
      <c r="D115" s="111" t="s">
        <v>7</v>
      </c>
      <c r="E115" s="111" t="s">
        <v>8</v>
      </c>
      <c r="F115" s="111" t="s">
        <v>9</v>
      </c>
      <c r="G115" s="171"/>
      <c r="H115" s="115" t="s">
        <v>10</v>
      </c>
      <c r="I115" s="116" t="s">
        <v>11</v>
      </c>
    </row>
    <row r="116" spans="1:9" ht="15" customHeight="1" x14ac:dyDescent="0.25">
      <c r="A116" s="163" t="s">
        <v>12</v>
      </c>
      <c r="B116" s="112" t="s">
        <v>13</v>
      </c>
      <c r="C116" s="129" t="s">
        <v>257</v>
      </c>
      <c r="D116" s="123"/>
      <c r="E116" s="123"/>
      <c r="F116" s="123"/>
      <c r="G116" s="11" t="e">
        <f t="shared" ref="G116:G166" si="11" xml:space="preserve"> ROUND(AVERAGE(D116:F116),2)</f>
        <v>#DIV/0!</v>
      </c>
      <c r="H116" s="12" t="e">
        <f>RANK(G116,$G$111:$G$135)</f>
        <v>#DIV/0!</v>
      </c>
      <c r="I116" s="12" t="e">
        <f>RANK(G116,$G$116:$G$166)</f>
        <v>#DIV/0!</v>
      </c>
    </row>
    <row r="117" spans="1:9" ht="15" customHeight="1" x14ac:dyDescent="0.25">
      <c r="A117" s="164"/>
      <c r="B117" s="13" t="s">
        <v>15</v>
      </c>
      <c r="C117" s="114" t="s">
        <v>300</v>
      </c>
      <c r="D117" s="124"/>
      <c r="E117" s="124"/>
      <c r="F117" s="124"/>
      <c r="G117" s="11" t="e">
        <f t="shared" si="11"/>
        <v>#DIV/0!</v>
      </c>
      <c r="H117" s="12" t="e">
        <f t="shared" ref="H117:H135" si="12">RANK(G117,$G$111:$G$135)</f>
        <v>#DIV/0!</v>
      </c>
      <c r="I117" s="12" t="e">
        <f t="shared" ref="I117:I166" si="13">RANK(G117,$G$116:$G$166)</f>
        <v>#DIV/0!</v>
      </c>
    </row>
    <row r="118" spans="1:9" ht="15" customHeight="1" x14ac:dyDescent="0.25">
      <c r="A118" s="164"/>
      <c r="B118" s="13" t="s">
        <v>17</v>
      </c>
      <c r="C118" s="114" t="s">
        <v>258</v>
      </c>
      <c r="D118" s="124"/>
      <c r="E118" s="124"/>
      <c r="F118" s="124"/>
      <c r="G118" s="11" t="e">
        <f t="shared" si="11"/>
        <v>#DIV/0!</v>
      </c>
      <c r="H118" s="12" t="e">
        <f t="shared" si="12"/>
        <v>#DIV/0!</v>
      </c>
      <c r="I118" s="12" t="e">
        <f t="shared" si="13"/>
        <v>#DIV/0!</v>
      </c>
    </row>
    <row r="119" spans="1:9" ht="15" customHeight="1" x14ac:dyDescent="0.25">
      <c r="A119" s="164"/>
      <c r="B119" s="13" t="s">
        <v>19</v>
      </c>
      <c r="C119" s="114" t="s">
        <v>288</v>
      </c>
      <c r="D119" s="124"/>
      <c r="E119" s="124"/>
      <c r="F119" s="124"/>
      <c r="G119" s="11" t="e">
        <f t="shared" si="11"/>
        <v>#DIV/0!</v>
      </c>
      <c r="H119" s="12" t="e">
        <f t="shared" si="12"/>
        <v>#DIV/0!</v>
      </c>
      <c r="I119" s="12" t="e">
        <f t="shared" si="13"/>
        <v>#DIV/0!</v>
      </c>
    </row>
    <row r="120" spans="1:9" ht="15" customHeight="1" x14ac:dyDescent="0.25">
      <c r="A120" s="164"/>
      <c r="B120" s="13" t="s">
        <v>21</v>
      </c>
      <c r="C120" s="114" t="s">
        <v>259</v>
      </c>
      <c r="D120" s="124"/>
      <c r="E120" s="124"/>
      <c r="F120" s="124"/>
      <c r="G120" s="11" t="e">
        <f t="shared" si="11"/>
        <v>#DIV/0!</v>
      </c>
      <c r="H120" s="12" t="e">
        <f t="shared" si="12"/>
        <v>#DIV/0!</v>
      </c>
      <c r="I120" s="12" t="e">
        <f t="shared" si="13"/>
        <v>#DIV/0!</v>
      </c>
    </row>
    <row r="121" spans="1:9" ht="15" customHeight="1" x14ac:dyDescent="0.25">
      <c r="A121" s="164"/>
      <c r="B121" s="13" t="s">
        <v>23</v>
      </c>
      <c r="C121" s="114" t="s">
        <v>260</v>
      </c>
      <c r="D121" s="124"/>
      <c r="E121" s="124"/>
      <c r="F121" s="124"/>
      <c r="G121" s="11" t="e">
        <f t="shared" si="11"/>
        <v>#DIV/0!</v>
      </c>
      <c r="H121" s="12" t="e">
        <f t="shared" si="12"/>
        <v>#DIV/0!</v>
      </c>
      <c r="I121" s="12" t="e">
        <f t="shared" si="13"/>
        <v>#DIV/0!</v>
      </c>
    </row>
    <row r="122" spans="1:9" ht="15" customHeight="1" x14ac:dyDescent="0.25">
      <c r="A122" s="164"/>
      <c r="B122" s="13" t="s">
        <v>25</v>
      </c>
      <c r="C122" s="114" t="s">
        <v>261</v>
      </c>
      <c r="D122" s="124"/>
      <c r="E122" s="124"/>
      <c r="F122" s="124"/>
      <c r="G122" s="11" t="e">
        <f t="shared" si="11"/>
        <v>#DIV/0!</v>
      </c>
      <c r="H122" s="12" t="e">
        <f t="shared" si="12"/>
        <v>#DIV/0!</v>
      </c>
      <c r="I122" s="12" t="e">
        <f t="shared" si="13"/>
        <v>#DIV/0!</v>
      </c>
    </row>
    <row r="123" spans="1:9" ht="15" customHeight="1" x14ac:dyDescent="0.25">
      <c r="A123" s="164"/>
      <c r="B123" s="13" t="s">
        <v>27</v>
      </c>
      <c r="C123" s="114" t="s">
        <v>262</v>
      </c>
      <c r="D123" s="124"/>
      <c r="E123" s="124"/>
      <c r="F123" s="124"/>
      <c r="G123" s="11" t="e">
        <f t="shared" si="11"/>
        <v>#DIV/0!</v>
      </c>
      <c r="H123" s="12" t="e">
        <f t="shared" si="12"/>
        <v>#DIV/0!</v>
      </c>
      <c r="I123" s="12" t="e">
        <f t="shared" si="13"/>
        <v>#DIV/0!</v>
      </c>
    </row>
    <row r="124" spans="1:9" ht="15" customHeight="1" x14ac:dyDescent="0.25">
      <c r="A124" s="164"/>
      <c r="B124" s="13" t="s">
        <v>29</v>
      </c>
      <c r="C124" s="114" t="s">
        <v>263</v>
      </c>
      <c r="D124" s="124"/>
      <c r="E124" s="124"/>
      <c r="F124" s="124"/>
      <c r="G124" s="11" t="e">
        <f t="shared" si="11"/>
        <v>#DIV/0!</v>
      </c>
      <c r="H124" s="12" t="e">
        <f t="shared" si="12"/>
        <v>#DIV/0!</v>
      </c>
      <c r="I124" s="12" t="e">
        <f t="shared" si="13"/>
        <v>#DIV/0!</v>
      </c>
    </row>
    <row r="125" spans="1:9" ht="15" customHeight="1" x14ac:dyDescent="0.25">
      <c r="A125" s="164"/>
      <c r="B125" s="13" t="s">
        <v>31</v>
      </c>
      <c r="C125" s="114" t="s">
        <v>264</v>
      </c>
      <c r="D125" s="124"/>
      <c r="E125" s="124"/>
      <c r="F125" s="124"/>
      <c r="G125" s="11" t="e">
        <f t="shared" si="11"/>
        <v>#DIV/0!</v>
      </c>
      <c r="H125" s="12" t="e">
        <f t="shared" si="12"/>
        <v>#DIV/0!</v>
      </c>
      <c r="I125" s="12" t="e">
        <f t="shared" si="13"/>
        <v>#DIV/0!</v>
      </c>
    </row>
    <row r="126" spans="1:9" ht="15" customHeight="1" x14ac:dyDescent="0.25">
      <c r="A126" s="164"/>
      <c r="B126" s="13" t="s">
        <v>33</v>
      </c>
      <c r="C126" s="114" t="s">
        <v>265</v>
      </c>
      <c r="D126" s="124"/>
      <c r="E126" s="124"/>
      <c r="F126" s="124"/>
      <c r="G126" s="11" t="e">
        <f t="shared" si="11"/>
        <v>#DIV/0!</v>
      </c>
      <c r="H126" s="12" t="e">
        <f t="shared" si="12"/>
        <v>#DIV/0!</v>
      </c>
      <c r="I126" s="12" t="e">
        <f t="shared" si="13"/>
        <v>#DIV/0!</v>
      </c>
    </row>
    <row r="127" spans="1:9" ht="15" customHeight="1" x14ac:dyDescent="0.25">
      <c r="A127" s="164"/>
      <c r="B127" s="13" t="s">
        <v>35</v>
      </c>
      <c r="C127" s="114" t="s">
        <v>299</v>
      </c>
      <c r="D127" s="124"/>
      <c r="E127" s="124"/>
      <c r="F127" s="124"/>
      <c r="G127" s="11" t="e">
        <f t="shared" si="11"/>
        <v>#DIV/0!</v>
      </c>
      <c r="H127" s="12" t="e">
        <f t="shared" si="12"/>
        <v>#DIV/0!</v>
      </c>
      <c r="I127" s="12" t="e">
        <f t="shared" si="13"/>
        <v>#DIV/0!</v>
      </c>
    </row>
    <row r="128" spans="1:9" ht="15" customHeight="1" x14ac:dyDescent="0.25">
      <c r="A128" s="164"/>
      <c r="B128" s="13" t="s">
        <v>37</v>
      </c>
      <c r="C128" s="114" t="s">
        <v>298</v>
      </c>
      <c r="D128" s="124"/>
      <c r="E128" s="124"/>
      <c r="F128" s="124"/>
      <c r="G128" s="11" t="e">
        <f t="shared" si="11"/>
        <v>#DIV/0!</v>
      </c>
      <c r="H128" s="12" t="e">
        <f t="shared" si="12"/>
        <v>#DIV/0!</v>
      </c>
      <c r="I128" s="12" t="e">
        <f t="shared" si="13"/>
        <v>#DIV/0!</v>
      </c>
    </row>
    <row r="129" spans="1:9" ht="15" customHeight="1" x14ac:dyDescent="0.25">
      <c r="A129" s="164"/>
      <c r="B129" s="13" t="s">
        <v>39</v>
      </c>
      <c r="C129" s="114" t="s">
        <v>266</v>
      </c>
      <c r="D129" s="124"/>
      <c r="E129" s="124"/>
      <c r="F129" s="124"/>
      <c r="G129" s="11" t="e">
        <f t="shared" si="11"/>
        <v>#DIV/0!</v>
      </c>
      <c r="H129" s="12" t="e">
        <f t="shared" si="12"/>
        <v>#DIV/0!</v>
      </c>
      <c r="I129" s="12" t="e">
        <f t="shared" si="13"/>
        <v>#DIV/0!</v>
      </c>
    </row>
    <row r="130" spans="1:9" ht="15" customHeight="1" x14ac:dyDescent="0.25">
      <c r="A130" s="164"/>
      <c r="B130" s="13" t="s">
        <v>41</v>
      </c>
      <c r="C130" s="114" t="s">
        <v>267</v>
      </c>
      <c r="D130" s="124"/>
      <c r="E130" s="124"/>
      <c r="F130" s="124"/>
      <c r="G130" s="34" t="e">
        <f t="shared" si="11"/>
        <v>#DIV/0!</v>
      </c>
      <c r="H130" s="12" t="e">
        <f t="shared" si="12"/>
        <v>#DIV/0!</v>
      </c>
      <c r="I130" s="12" t="e">
        <f t="shared" si="13"/>
        <v>#DIV/0!</v>
      </c>
    </row>
    <row r="131" spans="1:9" ht="15" customHeight="1" x14ac:dyDescent="0.25">
      <c r="A131" s="164"/>
      <c r="B131" s="13" t="s">
        <v>136</v>
      </c>
      <c r="C131" s="114" t="s">
        <v>268</v>
      </c>
      <c r="D131" s="124"/>
      <c r="E131" s="124"/>
      <c r="F131" s="124"/>
      <c r="G131" s="11" t="e">
        <f t="shared" si="11"/>
        <v>#DIV/0!</v>
      </c>
      <c r="H131" s="12" t="e">
        <f t="shared" si="12"/>
        <v>#DIV/0!</v>
      </c>
      <c r="I131" s="12" t="e">
        <f t="shared" si="13"/>
        <v>#DIV/0!</v>
      </c>
    </row>
    <row r="132" spans="1:9" ht="15" customHeight="1" x14ac:dyDescent="0.25">
      <c r="A132" s="164"/>
      <c r="B132" s="13" t="s">
        <v>137</v>
      </c>
      <c r="C132" s="114" t="s">
        <v>301</v>
      </c>
      <c r="D132" s="124"/>
      <c r="E132" s="124"/>
      <c r="F132" s="124"/>
      <c r="G132" s="11" t="e">
        <f t="shared" si="11"/>
        <v>#DIV/0!</v>
      </c>
      <c r="H132" s="12" t="e">
        <f t="shared" si="12"/>
        <v>#DIV/0!</v>
      </c>
      <c r="I132" s="12" t="e">
        <f t="shared" si="13"/>
        <v>#DIV/0!</v>
      </c>
    </row>
    <row r="133" spans="1:9" ht="15" customHeight="1" x14ac:dyDescent="0.25">
      <c r="A133" s="164"/>
      <c r="B133" s="13" t="s">
        <v>138</v>
      </c>
      <c r="C133" s="114" t="s">
        <v>290</v>
      </c>
      <c r="D133" s="124"/>
      <c r="E133" s="124"/>
      <c r="F133" s="124"/>
      <c r="G133" s="11" t="e">
        <f t="shared" si="11"/>
        <v>#DIV/0!</v>
      </c>
      <c r="H133" s="12" t="e">
        <f t="shared" si="12"/>
        <v>#DIV/0!</v>
      </c>
      <c r="I133" s="12" t="e">
        <f t="shared" si="13"/>
        <v>#DIV/0!</v>
      </c>
    </row>
    <row r="134" spans="1:9" ht="15" customHeight="1" x14ac:dyDescent="0.25">
      <c r="A134" s="164"/>
      <c r="B134" s="13" t="s">
        <v>139</v>
      </c>
      <c r="C134" s="114" t="s">
        <v>289</v>
      </c>
      <c r="D134" s="124"/>
      <c r="E134" s="124"/>
      <c r="F134" s="124"/>
      <c r="G134" s="11" t="e">
        <f t="shared" si="11"/>
        <v>#DIV/0!</v>
      </c>
      <c r="H134" s="12" t="e">
        <f t="shared" si="12"/>
        <v>#DIV/0!</v>
      </c>
      <c r="I134" s="12" t="e">
        <f t="shared" si="13"/>
        <v>#DIV/0!</v>
      </c>
    </row>
    <row r="135" spans="1:9" ht="15" customHeight="1" thickBot="1" x14ac:dyDescent="0.3">
      <c r="A135" s="164"/>
      <c r="B135" s="117" t="s">
        <v>140</v>
      </c>
      <c r="C135" s="118" t="s">
        <v>269</v>
      </c>
      <c r="D135" s="125"/>
      <c r="E135" s="125"/>
      <c r="F135" s="125"/>
      <c r="G135" s="119" t="e">
        <f t="shared" si="11"/>
        <v>#DIV/0!</v>
      </c>
      <c r="H135" s="120" t="e">
        <f t="shared" si="12"/>
        <v>#DIV/0!</v>
      </c>
      <c r="I135" s="120" t="e">
        <f t="shared" si="13"/>
        <v>#DIV/0!</v>
      </c>
    </row>
    <row r="136" spans="1:9" ht="15" customHeight="1" thickTop="1" x14ac:dyDescent="0.25">
      <c r="A136" s="164"/>
      <c r="B136" s="20" t="s">
        <v>141</v>
      </c>
      <c r="C136" s="24" t="s">
        <v>303</v>
      </c>
      <c r="D136" s="126"/>
      <c r="E136" s="126"/>
      <c r="F136" s="126"/>
      <c r="G136" s="11" t="e">
        <f t="shared" si="11"/>
        <v>#DIV/0!</v>
      </c>
      <c r="H136" s="12" t="e">
        <f>RANK(G136,$G$136:$G$151)</f>
        <v>#DIV/0!</v>
      </c>
      <c r="I136" s="12" t="e">
        <f t="shared" si="13"/>
        <v>#DIV/0!</v>
      </c>
    </row>
    <row r="137" spans="1:9" ht="15" customHeight="1" x14ac:dyDescent="0.25">
      <c r="A137" s="164"/>
      <c r="B137" s="22" t="s">
        <v>45</v>
      </c>
      <c r="C137" s="23" t="s">
        <v>302</v>
      </c>
      <c r="D137" s="124"/>
      <c r="E137" s="124"/>
      <c r="F137" s="124"/>
      <c r="G137" s="11" t="e">
        <f t="shared" si="11"/>
        <v>#DIV/0!</v>
      </c>
      <c r="H137" s="12" t="e">
        <f t="shared" ref="H137:H151" si="14">RANK(G137,$G$136:$G$151)</f>
        <v>#DIV/0!</v>
      </c>
      <c r="I137" s="12" t="e">
        <f t="shared" si="13"/>
        <v>#DIV/0!</v>
      </c>
    </row>
    <row r="138" spans="1:9" ht="15" customHeight="1" x14ac:dyDescent="0.25">
      <c r="A138" s="164"/>
      <c r="B138" s="22" t="s">
        <v>47</v>
      </c>
      <c r="C138" s="23" t="s">
        <v>270</v>
      </c>
      <c r="D138" s="124"/>
      <c r="E138" s="124"/>
      <c r="F138" s="124"/>
      <c r="G138" s="11" t="e">
        <f t="shared" si="11"/>
        <v>#DIV/0!</v>
      </c>
      <c r="H138" s="12" t="e">
        <f t="shared" si="14"/>
        <v>#DIV/0!</v>
      </c>
      <c r="I138" s="12" t="e">
        <f t="shared" si="13"/>
        <v>#DIV/0!</v>
      </c>
    </row>
    <row r="139" spans="1:9" ht="15" customHeight="1" x14ac:dyDescent="0.25">
      <c r="A139" s="164"/>
      <c r="B139" s="22" t="s">
        <v>49</v>
      </c>
      <c r="C139" s="23" t="s">
        <v>296</v>
      </c>
      <c r="D139" s="124"/>
      <c r="E139" s="124"/>
      <c r="F139" s="124"/>
      <c r="G139" s="11" t="e">
        <f t="shared" si="11"/>
        <v>#DIV/0!</v>
      </c>
      <c r="H139" s="12" t="e">
        <f t="shared" si="14"/>
        <v>#DIV/0!</v>
      </c>
      <c r="I139" s="12" t="e">
        <f t="shared" si="13"/>
        <v>#DIV/0!</v>
      </c>
    </row>
    <row r="140" spans="1:9" ht="15" customHeight="1" thickBot="1" x14ac:dyDescent="0.3">
      <c r="A140" s="165"/>
      <c r="B140" s="26" t="s">
        <v>51</v>
      </c>
      <c r="C140" s="98" t="s">
        <v>271</v>
      </c>
      <c r="D140" s="127"/>
      <c r="E140" s="127"/>
      <c r="F140" s="127"/>
      <c r="G140" s="18" t="e">
        <f t="shared" si="11"/>
        <v>#DIV/0!</v>
      </c>
      <c r="H140" s="19" t="e">
        <f t="shared" si="14"/>
        <v>#DIV/0!</v>
      </c>
      <c r="I140" s="19" t="e">
        <f t="shared" si="13"/>
        <v>#DIV/0!</v>
      </c>
    </row>
    <row r="141" spans="1:9" ht="15" customHeight="1" x14ac:dyDescent="0.25">
      <c r="A141" s="166" t="s">
        <v>63</v>
      </c>
      <c r="B141" s="20" t="s">
        <v>142</v>
      </c>
      <c r="C141" s="25" t="s">
        <v>272</v>
      </c>
      <c r="D141" s="126"/>
      <c r="E141" s="126"/>
      <c r="F141" s="126"/>
      <c r="G141" s="32" t="e">
        <f t="shared" si="11"/>
        <v>#DIV/0!</v>
      </c>
      <c r="H141" s="12" t="e">
        <f t="shared" si="14"/>
        <v>#DIV/0!</v>
      </c>
      <c r="I141" s="12" t="e">
        <f t="shared" si="13"/>
        <v>#DIV/0!</v>
      </c>
    </row>
    <row r="142" spans="1:9" ht="15" customHeight="1" x14ac:dyDescent="0.25">
      <c r="A142" s="167"/>
      <c r="B142" s="22" t="s">
        <v>143</v>
      </c>
      <c r="C142" s="23" t="s">
        <v>291</v>
      </c>
      <c r="D142" s="124"/>
      <c r="E142" s="124"/>
      <c r="F142" s="124"/>
      <c r="G142" s="34" t="e">
        <f t="shared" si="11"/>
        <v>#DIV/0!</v>
      </c>
      <c r="H142" s="12" t="e">
        <f t="shared" si="14"/>
        <v>#DIV/0!</v>
      </c>
      <c r="I142" s="12" t="e">
        <f t="shared" si="13"/>
        <v>#DIV/0!</v>
      </c>
    </row>
    <row r="143" spans="1:9" ht="15" customHeight="1" x14ac:dyDescent="0.25">
      <c r="A143" s="167"/>
      <c r="B143" s="22" t="s">
        <v>144</v>
      </c>
      <c r="C143" s="23" t="s">
        <v>304</v>
      </c>
      <c r="D143" s="124"/>
      <c r="E143" s="124"/>
      <c r="F143" s="124"/>
      <c r="G143" s="34" t="e">
        <f t="shared" si="11"/>
        <v>#DIV/0!</v>
      </c>
      <c r="H143" s="12" t="e">
        <f t="shared" si="14"/>
        <v>#DIV/0!</v>
      </c>
      <c r="I143" s="12" t="e">
        <f t="shared" si="13"/>
        <v>#DIV/0!</v>
      </c>
    </row>
    <row r="144" spans="1:9" ht="15" customHeight="1" x14ac:dyDescent="0.25">
      <c r="A144" s="167"/>
      <c r="B144" s="22" t="s">
        <v>145</v>
      </c>
      <c r="C144" s="35" t="s">
        <v>273</v>
      </c>
      <c r="D144" s="124"/>
      <c r="E144" s="124"/>
      <c r="F144" s="124"/>
      <c r="G144" s="34" t="e">
        <f t="shared" si="11"/>
        <v>#DIV/0!</v>
      </c>
      <c r="H144" s="12" t="e">
        <f t="shared" si="14"/>
        <v>#DIV/0!</v>
      </c>
      <c r="I144" s="12" t="e">
        <f t="shared" si="13"/>
        <v>#DIV/0!</v>
      </c>
    </row>
    <row r="145" spans="1:9" ht="15" customHeight="1" x14ac:dyDescent="0.25">
      <c r="A145" s="167"/>
      <c r="B145" s="22" t="s">
        <v>146</v>
      </c>
      <c r="C145" s="35" t="s">
        <v>305</v>
      </c>
      <c r="D145" s="124"/>
      <c r="E145" s="124"/>
      <c r="F145" s="124"/>
      <c r="G145" s="34" t="e">
        <f t="shared" si="11"/>
        <v>#DIV/0!</v>
      </c>
      <c r="H145" s="12" t="e">
        <f t="shared" si="14"/>
        <v>#DIV/0!</v>
      </c>
      <c r="I145" s="12" t="e">
        <f t="shared" si="13"/>
        <v>#DIV/0!</v>
      </c>
    </row>
    <row r="146" spans="1:9" ht="15" customHeight="1" x14ac:dyDescent="0.25">
      <c r="A146" s="167"/>
      <c r="B146" s="22" t="s">
        <v>147</v>
      </c>
      <c r="C146" s="23" t="s">
        <v>292</v>
      </c>
      <c r="D146" s="124"/>
      <c r="E146" s="124"/>
      <c r="F146" s="124"/>
      <c r="G146" s="11" t="e">
        <f t="shared" si="11"/>
        <v>#DIV/0!</v>
      </c>
      <c r="H146" s="12" t="e">
        <f t="shared" si="14"/>
        <v>#DIV/0!</v>
      </c>
      <c r="I146" s="12" t="e">
        <f t="shared" si="13"/>
        <v>#DIV/0!</v>
      </c>
    </row>
    <row r="147" spans="1:9" ht="15" customHeight="1" x14ac:dyDescent="0.25">
      <c r="A147" s="167"/>
      <c r="B147" s="22" t="s">
        <v>148</v>
      </c>
      <c r="C147" s="23" t="s">
        <v>274</v>
      </c>
      <c r="D147" s="124"/>
      <c r="E147" s="124"/>
      <c r="F147" s="124"/>
      <c r="G147" s="11" t="e">
        <f t="shared" si="11"/>
        <v>#DIV/0!</v>
      </c>
      <c r="H147" s="12" t="e">
        <f t="shared" si="14"/>
        <v>#DIV/0!</v>
      </c>
      <c r="I147" s="12" t="e">
        <f t="shared" si="13"/>
        <v>#DIV/0!</v>
      </c>
    </row>
    <row r="148" spans="1:9" ht="15" customHeight="1" x14ac:dyDescent="0.25">
      <c r="A148" s="167"/>
      <c r="B148" s="22" t="s">
        <v>68</v>
      </c>
      <c r="C148" s="23" t="s">
        <v>275</v>
      </c>
      <c r="D148" s="124"/>
      <c r="E148" s="124"/>
      <c r="F148" s="124"/>
      <c r="G148" s="11" t="e">
        <f t="shared" si="11"/>
        <v>#DIV/0!</v>
      </c>
      <c r="H148" s="12" t="e">
        <f t="shared" si="14"/>
        <v>#DIV/0!</v>
      </c>
      <c r="I148" s="12" t="e">
        <f t="shared" si="13"/>
        <v>#DIV/0!</v>
      </c>
    </row>
    <row r="149" spans="1:9" ht="15" customHeight="1" x14ac:dyDescent="0.25">
      <c r="A149" s="167"/>
      <c r="B149" s="22" t="s">
        <v>70</v>
      </c>
      <c r="C149" s="23" t="s">
        <v>276</v>
      </c>
      <c r="D149" s="124"/>
      <c r="E149" s="124"/>
      <c r="F149" s="124"/>
      <c r="G149" s="11" t="e">
        <f t="shared" si="11"/>
        <v>#DIV/0!</v>
      </c>
      <c r="H149" s="12" t="e">
        <f t="shared" si="14"/>
        <v>#DIV/0!</v>
      </c>
      <c r="I149" s="12" t="e">
        <f t="shared" si="13"/>
        <v>#DIV/0!</v>
      </c>
    </row>
    <row r="150" spans="1:9" ht="15" customHeight="1" x14ac:dyDescent="0.25">
      <c r="A150" s="167"/>
      <c r="B150" s="22" t="s">
        <v>72</v>
      </c>
      <c r="C150" s="23" t="s">
        <v>277</v>
      </c>
      <c r="D150" s="124"/>
      <c r="E150" s="124"/>
      <c r="F150" s="124"/>
      <c r="G150" s="106" t="e">
        <f t="shared" si="11"/>
        <v>#DIV/0!</v>
      </c>
      <c r="H150" s="12" t="e">
        <f t="shared" si="14"/>
        <v>#DIV/0!</v>
      </c>
      <c r="I150" s="12" t="e">
        <f t="shared" si="13"/>
        <v>#DIV/0!</v>
      </c>
    </row>
    <row r="151" spans="1:9" ht="15" customHeight="1" thickBot="1" x14ac:dyDescent="0.3">
      <c r="A151" s="167"/>
      <c r="B151" s="121" t="s">
        <v>199</v>
      </c>
      <c r="C151" s="130" t="s">
        <v>297</v>
      </c>
      <c r="D151" s="125"/>
      <c r="E151" s="125"/>
      <c r="F151" s="125"/>
      <c r="G151" s="119" t="e">
        <f t="shared" si="11"/>
        <v>#DIV/0!</v>
      </c>
      <c r="H151" s="120" t="e">
        <f t="shared" si="14"/>
        <v>#DIV/0!</v>
      </c>
      <c r="I151" s="120" t="e">
        <f t="shared" si="13"/>
        <v>#DIV/0!</v>
      </c>
    </row>
    <row r="152" spans="1:9" ht="15" customHeight="1" thickTop="1" x14ac:dyDescent="0.25">
      <c r="A152" s="167"/>
      <c r="B152" s="40" t="s">
        <v>74</v>
      </c>
      <c r="C152" s="41" t="s">
        <v>278</v>
      </c>
      <c r="D152" s="126"/>
      <c r="E152" s="126"/>
      <c r="F152" s="126"/>
      <c r="G152" s="11" t="e">
        <f t="shared" si="11"/>
        <v>#DIV/0!</v>
      </c>
      <c r="H152" s="12" t="e">
        <f>RANK(G152,$G$152:$G$166)</f>
        <v>#DIV/0!</v>
      </c>
      <c r="I152" s="12" t="e">
        <f t="shared" si="13"/>
        <v>#DIV/0!</v>
      </c>
    </row>
    <row r="153" spans="1:9" ht="15" customHeight="1" x14ac:dyDescent="0.25">
      <c r="A153" s="167"/>
      <c r="B153" s="42" t="s">
        <v>77</v>
      </c>
      <c r="C153" s="43" t="s">
        <v>279</v>
      </c>
      <c r="D153" s="124"/>
      <c r="E153" s="124"/>
      <c r="F153" s="124"/>
      <c r="G153" s="34" t="e">
        <f t="shared" si="11"/>
        <v>#DIV/0!</v>
      </c>
      <c r="H153" s="12" t="e">
        <f t="shared" ref="H153:H166" si="15">RANK(G153,$G$152:$G$166)</f>
        <v>#DIV/0!</v>
      </c>
      <c r="I153" s="12" t="e">
        <f t="shared" si="13"/>
        <v>#DIV/0!</v>
      </c>
    </row>
    <row r="154" spans="1:9" ht="15" customHeight="1" x14ac:dyDescent="0.25">
      <c r="A154" s="167"/>
      <c r="B154" s="42" t="s">
        <v>85</v>
      </c>
      <c r="C154" s="43" t="s">
        <v>280</v>
      </c>
      <c r="D154" s="124"/>
      <c r="E154" s="124"/>
      <c r="F154" s="124"/>
      <c r="G154" s="34" t="e">
        <f t="shared" si="11"/>
        <v>#DIV/0!</v>
      </c>
      <c r="H154" s="12" t="e">
        <f t="shared" si="15"/>
        <v>#DIV/0!</v>
      </c>
      <c r="I154" s="12" t="e">
        <f t="shared" si="13"/>
        <v>#DIV/0!</v>
      </c>
    </row>
    <row r="155" spans="1:9" ht="15" customHeight="1" x14ac:dyDescent="0.25">
      <c r="A155" s="167"/>
      <c r="B155" s="42" t="s">
        <v>153</v>
      </c>
      <c r="C155" s="60" t="s">
        <v>306</v>
      </c>
      <c r="D155" s="124"/>
      <c r="E155" s="124"/>
      <c r="F155" s="124"/>
      <c r="G155" s="34" t="e">
        <f t="shared" si="11"/>
        <v>#DIV/0!</v>
      </c>
      <c r="H155" s="12" t="e">
        <f t="shared" si="15"/>
        <v>#DIV/0!</v>
      </c>
      <c r="I155" s="12" t="e">
        <f t="shared" si="13"/>
        <v>#DIV/0!</v>
      </c>
    </row>
    <row r="156" spans="1:9" ht="15" customHeight="1" x14ac:dyDescent="0.25">
      <c r="A156" s="167"/>
      <c r="B156" s="42" t="s">
        <v>154</v>
      </c>
      <c r="C156" s="43" t="s">
        <v>281</v>
      </c>
      <c r="D156" s="124"/>
      <c r="E156" s="124"/>
      <c r="F156" s="124"/>
      <c r="G156" s="34" t="e">
        <f t="shared" si="11"/>
        <v>#DIV/0!</v>
      </c>
      <c r="H156" s="12" t="e">
        <f t="shared" si="15"/>
        <v>#DIV/0!</v>
      </c>
      <c r="I156" s="12" t="e">
        <f t="shared" si="13"/>
        <v>#DIV/0!</v>
      </c>
    </row>
    <row r="157" spans="1:9" ht="15" customHeight="1" x14ac:dyDescent="0.25">
      <c r="A157" s="167"/>
      <c r="B157" s="42" t="s">
        <v>155</v>
      </c>
      <c r="C157" s="43" t="s">
        <v>282</v>
      </c>
      <c r="D157" s="124"/>
      <c r="E157" s="124"/>
      <c r="F157" s="124"/>
      <c r="G157" s="34" t="e">
        <f t="shared" si="11"/>
        <v>#DIV/0!</v>
      </c>
      <c r="H157" s="12" t="e">
        <f t="shared" si="15"/>
        <v>#DIV/0!</v>
      </c>
      <c r="I157" s="12" t="e">
        <f t="shared" si="13"/>
        <v>#DIV/0!</v>
      </c>
    </row>
    <row r="158" spans="1:9" ht="15" customHeight="1" x14ac:dyDescent="0.25">
      <c r="A158" s="167"/>
      <c r="B158" s="42" t="s">
        <v>156</v>
      </c>
      <c r="C158" s="43" t="s">
        <v>283</v>
      </c>
      <c r="D158" s="124"/>
      <c r="E158" s="124"/>
      <c r="F158" s="124"/>
      <c r="G158" s="34" t="e">
        <f t="shared" si="11"/>
        <v>#DIV/0!</v>
      </c>
      <c r="H158" s="12" t="e">
        <f t="shared" si="15"/>
        <v>#DIV/0!</v>
      </c>
      <c r="I158" s="12" t="e">
        <f t="shared" si="13"/>
        <v>#DIV/0!</v>
      </c>
    </row>
    <row r="159" spans="1:9" ht="15" customHeight="1" x14ac:dyDescent="0.25">
      <c r="A159" s="167"/>
      <c r="B159" s="42" t="s">
        <v>157</v>
      </c>
      <c r="C159" s="43" t="s">
        <v>307</v>
      </c>
      <c r="D159" s="124"/>
      <c r="E159" s="124"/>
      <c r="F159" s="124"/>
      <c r="G159" s="34" t="e">
        <f t="shared" si="11"/>
        <v>#DIV/0!</v>
      </c>
      <c r="H159" s="12" t="e">
        <f t="shared" si="15"/>
        <v>#DIV/0!</v>
      </c>
      <c r="I159" s="12" t="e">
        <f t="shared" si="13"/>
        <v>#DIV/0!</v>
      </c>
    </row>
    <row r="160" spans="1:9" ht="15" customHeight="1" x14ac:dyDescent="0.25">
      <c r="A160" s="167"/>
      <c r="B160" s="42" t="s">
        <v>158</v>
      </c>
      <c r="C160" s="43" t="s">
        <v>284</v>
      </c>
      <c r="D160" s="124"/>
      <c r="E160" s="124"/>
      <c r="F160" s="124"/>
      <c r="G160" s="34" t="e">
        <f t="shared" si="11"/>
        <v>#DIV/0!</v>
      </c>
      <c r="H160" s="12" t="e">
        <f t="shared" si="15"/>
        <v>#DIV/0!</v>
      </c>
      <c r="I160" s="12" t="e">
        <f t="shared" si="13"/>
        <v>#DIV/0!</v>
      </c>
    </row>
    <row r="161" spans="1:9" ht="15" customHeight="1" x14ac:dyDescent="0.25">
      <c r="A161" s="167"/>
      <c r="B161" s="42" t="s">
        <v>159</v>
      </c>
      <c r="C161" s="43" t="s">
        <v>285</v>
      </c>
      <c r="D161" s="124"/>
      <c r="E161" s="124"/>
      <c r="F161" s="124"/>
      <c r="G161" s="34" t="e">
        <f t="shared" si="11"/>
        <v>#DIV/0!</v>
      </c>
      <c r="H161" s="12" t="e">
        <f t="shared" si="15"/>
        <v>#DIV/0!</v>
      </c>
      <c r="I161" s="12" t="e">
        <f t="shared" si="13"/>
        <v>#DIV/0!</v>
      </c>
    </row>
    <row r="162" spans="1:9" ht="15" customHeight="1" x14ac:dyDescent="0.25">
      <c r="A162" s="167"/>
      <c r="B162" s="42" t="s">
        <v>160</v>
      </c>
      <c r="C162" s="60" t="s">
        <v>293</v>
      </c>
      <c r="D162" s="124"/>
      <c r="E162" s="124"/>
      <c r="F162" s="124"/>
      <c r="G162" s="34" t="e">
        <f t="shared" si="11"/>
        <v>#DIV/0!</v>
      </c>
      <c r="H162" s="12" t="e">
        <f t="shared" si="15"/>
        <v>#DIV/0!</v>
      </c>
      <c r="I162" s="12" t="e">
        <f t="shared" si="13"/>
        <v>#DIV/0!</v>
      </c>
    </row>
    <row r="163" spans="1:9" ht="15" customHeight="1" x14ac:dyDescent="0.25">
      <c r="A163" s="167"/>
      <c r="B163" s="42" t="s">
        <v>161</v>
      </c>
      <c r="C163" s="66" t="s">
        <v>294</v>
      </c>
      <c r="D163" s="124"/>
      <c r="E163" s="124"/>
      <c r="F163" s="124"/>
      <c r="G163" s="34" t="e">
        <f t="shared" si="11"/>
        <v>#DIV/0!</v>
      </c>
      <c r="H163" s="12" t="e">
        <f t="shared" si="15"/>
        <v>#DIV/0!</v>
      </c>
      <c r="I163" s="12" t="e">
        <f t="shared" si="13"/>
        <v>#DIV/0!</v>
      </c>
    </row>
    <row r="164" spans="1:9" ht="15" customHeight="1" x14ac:dyDescent="0.25">
      <c r="A164" s="167"/>
      <c r="B164" s="42" t="s">
        <v>162</v>
      </c>
      <c r="C164" s="43" t="s">
        <v>295</v>
      </c>
      <c r="D164" s="124"/>
      <c r="E164" s="124"/>
      <c r="F164" s="124"/>
      <c r="G164" s="34" t="e">
        <f t="shared" si="11"/>
        <v>#DIV/0!</v>
      </c>
      <c r="H164" s="12" t="e">
        <f t="shared" si="15"/>
        <v>#DIV/0!</v>
      </c>
      <c r="I164" s="12" t="e">
        <f t="shared" si="13"/>
        <v>#DIV/0!</v>
      </c>
    </row>
    <row r="165" spans="1:9" ht="15" customHeight="1" x14ac:dyDescent="0.25">
      <c r="A165" s="167"/>
      <c r="B165" s="42" t="s">
        <v>163</v>
      </c>
      <c r="C165" s="43" t="s">
        <v>286</v>
      </c>
      <c r="D165" s="124"/>
      <c r="E165" s="124"/>
      <c r="F165" s="124"/>
      <c r="G165" s="34" t="e">
        <f t="shared" si="11"/>
        <v>#DIV/0!</v>
      </c>
      <c r="H165" s="12" t="e">
        <f t="shared" si="15"/>
        <v>#DIV/0!</v>
      </c>
      <c r="I165" s="12" t="e">
        <f t="shared" si="13"/>
        <v>#DIV/0!</v>
      </c>
    </row>
    <row r="166" spans="1:9" ht="15" customHeight="1" thickBot="1" x14ac:dyDescent="0.3">
      <c r="A166" s="168"/>
      <c r="B166" s="68" t="s">
        <v>164</v>
      </c>
      <c r="C166" s="69" t="s">
        <v>287</v>
      </c>
      <c r="D166" s="127"/>
      <c r="E166" s="127"/>
      <c r="F166" s="127"/>
      <c r="G166" s="71" t="e">
        <f t="shared" si="11"/>
        <v>#DIV/0!</v>
      </c>
      <c r="H166" s="19" t="e">
        <f t="shared" si="15"/>
        <v>#DIV/0!</v>
      </c>
      <c r="I166" s="19" t="e">
        <f t="shared" si="13"/>
        <v>#DIV/0!</v>
      </c>
    </row>
    <row r="168" spans="1:9" ht="19.5" x14ac:dyDescent="0.25">
      <c r="A168" s="1"/>
      <c r="B168" s="1"/>
      <c r="C168" s="157" t="s">
        <v>0</v>
      </c>
      <c r="D168" s="157"/>
      <c r="E168" s="157"/>
      <c r="F168" s="157"/>
      <c r="G168" s="1"/>
      <c r="H168" s="2"/>
      <c r="I168" s="3"/>
    </row>
    <row r="169" spans="1:9" ht="18" x14ac:dyDescent="0.25">
      <c r="A169" s="4"/>
      <c r="B169" s="4"/>
      <c r="C169" s="159" t="s">
        <v>336</v>
      </c>
      <c r="D169" s="159"/>
      <c r="E169" s="159"/>
      <c r="F169" s="159"/>
      <c r="G169" s="159"/>
      <c r="H169" s="2"/>
      <c r="I169" s="3"/>
    </row>
    <row r="170" spans="1:9" x14ac:dyDescent="0.25">
      <c r="A170" s="145" t="s">
        <v>1</v>
      </c>
      <c r="B170" s="147" t="s">
        <v>2</v>
      </c>
      <c r="C170" s="149" t="s">
        <v>3</v>
      </c>
      <c r="D170" s="151" t="s">
        <v>4</v>
      </c>
      <c r="E170" s="152"/>
      <c r="F170" s="153"/>
      <c r="G170" s="154" t="s">
        <v>5</v>
      </c>
      <c r="H170" s="156" t="s">
        <v>6</v>
      </c>
      <c r="I170" s="156"/>
    </row>
    <row r="171" spans="1:9" x14ac:dyDescent="0.25">
      <c r="A171" s="146"/>
      <c r="B171" s="169"/>
      <c r="C171" s="170"/>
      <c r="D171" s="111" t="s">
        <v>7</v>
      </c>
      <c r="E171" s="111" t="s">
        <v>8</v>
      </c>
      <c r="F171" s="111" t="s">
        <v>9</v>
      </c>
      <c r="G171" s="171"/>
      <c r="H171" s="115" t="s">
        <v>10</v>
      </c>
      <c r="I171" s="116" t="s">
        <v>11</v>
      </c>
    </row>
    <row r="172" spans="1:9" ht="15" customHeight="1" x14ac:dyDescent="0.25">
      <c r="A172" s="163" t="s">
        <v>12</v>
      </c>
      <c r="B172" s="112" t="s">
        <v>13</v>
      </c>
      <c r="C172" s="129" t="s">
        <v>257</v>
      </c>
      <c r="D172" s="123"/>
      <c r="E172" s="123"/>
      <c r="F172" s="123"/>
      <c r="G172" s="11" t="e">
        <f t="shared" ref="G172:G222" si="16" xml:space="preserve"> ROUND(AVERAGE(D172:F172),2)</f>
        <v>#DIV/0!</v>
      </c>
      <c r="H172" s="12" t="e">
        <f>RANK(G172,$G$172:$G$191)</f>
        <v>#DIV/0!</v>
      </c>
      <c r="I172" s="12" t="e">
        <f>RANK(G172,$G$172:$G$222)</f>
        <v>#DIV/0!</v>
      </c>
    </row>
    <row r="173" spans="1:9" ht="15" customHeight="1" x14ac:dyDescent="0.25">
      <c r="A173" s="164"/>
      <c r="B173" s="13" t="s">
        <v>15</v>
      </c>
      <c r="C173" s="114" t="s">
        <v>300</v>
      </c>
      <c r="D173" s="124"/>
      <c r="E173" s="124"/>
      <c r="F173" s="124"/>
      <c r="G173" s="11" t="e">
        <f t="shared" si="16"/>
        <v>#DIV/0!</v>
      </c>
      <c r="H173" s="12" t="e">
        <f t="shared" ref="H173:H191" si="17">RANK(G173,$G$172:$G$191)</f>
        <v>#DIV/0!</v>
      </c>
      <c r="I173" s="12" t="e">
        <f t="shared" ref="I173:I222" si="18">RANK(G173,$G$172:$G$222)</f>
        <v>#DIV/0!</v>
      </c>
    </row>
    <row r="174" spans="1:9" ht="15" customHeight="1" x14ac:dyDescent="0.25">
      <c r="A174" s="164"/>
      <c r="B174" s="13" t="s">
        <v>17</v>
      </c>
      <c r="C174" s="114" t="s">
        <v>258</v>
      </c>
      <c r="D174" s="124"/>
      <c r="E174" s="124"/>
      <c r="F174" s="124"/>
      <c r="G174" s="11" t="e">
        <f t="shared" si="16"/>
        <v>#DIV/0!</v>
      </c>
      <c r="H174" s="12" t="e">
        <f t="shared" si="17"/>
        <v>#DIV/0!</v>
      </c>
      <c r="I174" s="12" t="e">
        <f t="shared" si="18"/>
        <v>#DIV/0!</v>
      </c>
    </row>
    <row r="175" spans="1:9" ht="15" customHeight="1" x14ac:dyDescent="0.25">
      <c r="A175" s="164"/>
      <c r="B175" s="13" t="s">
        <v>19</v>
      </c>
      <c r="C175" s="114" t="s">
        <v>288</v>
      </c>
      <c r="D175" s="124"/>
      <c r="E175" s="124"/>
      <c r="F175" s="124"/>
      <c r="G175" s="11" t="e">
        <f t="shared" si="16"/>
        <v>#DIV/0!</v>
      </c>
      <c r="H175" s="12" t="e">
        <f t="shared" si="17"/>
        <v>#DIV/0!</v>
      </c>
      <c r="I175" s="12" t="e">
        <f t="shared" si="18"/>
        <v>#DIV/0!</v>
      </c>
    </row>
    <row r="176" spans="1:9" ht="15" customHeight="1" x14ac:dyDescent="0.25">
      <c r="A176" s="164"/>
      <c r="B176" s="13" t="s">
        <v>21</v>
      </c>
      <c r="C176" s="114" t="s">
        <v>259</v>
      </c>
      <c r="D176" s="124"/>
      <c r="E176" s="124"/>
      <c r="F176" s="124"/>
      <c r="G176" s="11" t="e">
        <f t="shared" si="16"/>
        <v>#DIV/0!</v>
      </c>
      <c r="H176" s="12" t="e">
        <f t="shared" si="17"/>
        <v>#DIV/0!</v>
      </c>
      <c r="I176" s="12" t="e">
        <f t="shared" si="18"/>
        <v>#DIV/0!</v>
      </c>
    </row>
    <row r="177" spans="1:9" ht="15" customHeight="1" x14ac:dyDescent="0.25">
      <c r="A177" s="164"/>
      <c r="B177" s="13" t="s">
        <v>23</v>
      </c>
      <c r="C177" s="114" t="s">
        <v>260</v>
      </c>
      <c r="D177" s="124"/>
      <c r="E177" s="124"/>
      <c r="F177" s="124"/>
      <c r="G177" s="11" t="e">
        <f t="shared" si="16"/>
        <v>#DIV/0!</v>
      </c>
      <c r="H177" s="12" t="e">
        <f t="shared" si="17"/>
        <v>#DIV/0!</v>
      </c>
      <c r="I177" s="12" t="e">
        <f t="shared" si="18"/>
        <v>#DIV/0!</v>
      </c>
    </row>
    <row r="178" spans="1:9" ht="15" customHeight="1" x14ac:dyDescent="0.25">
      <c r="A178" s="164"/>
      <c r="B178" s="13" t="s">
        <v>25</v>
      </c>
      <c r="C178" s="114" t="s">
        <v>261</v>
      </c>
      <c r="D178" s="124"/>
      <c r="E178" s="124"/>
      <c r="F178" s="124"/>
      <c r="G178" s="11" t="e">
        <f t="shared" si="16"/>
        <v>#DIV/0!</v>
      </c>
      <c r="H178" s="12" t="e">
        <f t="shared" si="17"/>
        <v>#DIV/0!</v>
      </c>
      <c r="I178" s="12" t="e">
        <f t="shared" si="18"/>
        <v>#DIV/0!</v>
      </c>
    </row>
    <row r="179" spans="1:9" ht="15" customHeight="1" x14ac:dyDescent="0.25">
      <c r="A179" s="164"/>
      <c r="B179" s="13" t="s">
        <v>27</v>
      </c>
      <c r="C179" s="114" t="s">
        <v>262</v>
      </c>
      <c r="D179" s="124"/>
      <c r="E179" s="124"/>
      <c r="F179" s="124"/>
      <c r="G179" s="11" t="e">
        <f t="shared" si="16"/>
        <v>#DIV/0!</v>
      </c>
      <c r="H179" s="12" t="e">
        <f t="shared" si="17"/>
        <v>#DIV/0!</v>
      </c>
      <c r="I179" s="12" t="e">
        <f t="shared" si="18"/>
        <v>#DIV/0!</v>
      </c>
    </row>
    <row r="180" spans="1:9" ht="15" customHeight="1" x14ac:dyDescent="0.25">
      <c r="A180" s="164"/>
      <c r="B180" s="13" t="s">
        <v>29</v>
      </c>
      <c r="C180" s="114" t="s">
        <v>263</v>
      </c>
      <c r="D180" s="124"/>
      <c r="E180" s="124"/>
      <c r="F180" s="124"/>
      <c r="G180" s="11" t="e">
        <f t="shared" si="16"/>
        <v>#DIV/0!</v>
      </c>
      <c r="H180" s="12" t="e">
        <f t="shared" si="17"/>
        <v>#DIV/0!</v>
      </c>
      <c r="I180" s="12" t="e">
        <f t="shared" si="18"/>
        <v>#DIV/0!</v>
      </c>
    </row>
    <row r="181" spans="1:9" ht="15" customHeight="1" x14ac:dyDescent="0.25">
      <c r="A181" s="164"/>
      <c r="B181" s="13" t="s">
        <v>31</v>
      </c>
      <c r="C181" s="114" t="s">
        <v>264</v>
      </c>
      <c r="D181" s="124"/>
      <c r="E181" s="124"/>
      <c r="F181" s="124"/>
      <c r="G181" s="11" t="e">
        <f t="shared" si="16"/>
        <v>#DIV/0!</v>
      </c>
      <c r="H181" s="12" t="e">
        <f t="shared" si="17"/>
        <v>#DIV/0!</v>
      </c>
      <c r="I181" s="12" t="e">
        <f t="shared" si="18"/>
        <v>#DIV/0!</v>
      </c>
    </row>
    <row r="182" spans="1:9" ht="15" customHeight="1" x14ac:dyDescent="0.25">
      <c r="A182" s="164"/>
      <c r="B182" s="13" t="s">
        <v>33</v>
      </c>
      <c r="C182" s="114" t="s">
        <v>265</v>
      </c>
      <c r="D182" s="124"/>
      <c r="E182" s="124"/>
      <c r="F182" s="124"/>
      <c r="G182" s="11" t="e">
        <f t="shared" si="16"/>
        <v>#DIV/0!</v>
      </c>
      <c r="H182" s="12" t="e">
        <f t="shared" si="17"/>
        <v>#DIV/0!</v>
      </c>
      <c r="I182" s="12" t="e">
        <f t="shared" si="18"/>
        <v>#DIV/0!</v>
      </c>
    </row>
    <row r="183" spans="1:9" ht="15" customHeight="1" x14ac:dyDescent="0.25">
      <c r="A183" s="164"/>
      <c r="B183" s="13" t="s">
        <v>35</v>
      </c>
      <c r="C183" s="114" t="s">
        <v>299</v>
      </c>
      <c r="D183" s="124"/>
      <c r="E183" s="124"/>
      <c r="F183" s="124"/>
      <c r="G183" s="11" t="e">
        <f t="shared" si="16"/>
        <v>#DIV/0!</v>
      </c>
      <c r="H183" s="12" t="e">
        <f t="shared" si="17"/>
        <v>#DIV/0!</v>
      </c>
      <c r="I183" s="12" t="e">
        <f t="shared" si="18"/>
        <v>#DIV/0!</v>
      </c>
    </row>
    <row r="184" spans="1:9" ht="15" customHeight="1" x14ac:dyDescent="0.25">
      <c r="A184" s="164"/>
      <c r="B184" s="13" t="s">
        <v>37</v>
      </c>
      <c r="C184" s="114" t="s">
        <v>298</v>
      </c>
      <c r="D184" s="124"/>
      <c r="E184" s="124"/>
      <c r="F184" s="124"/>
      <c r="G184" s="11" t="e">
        <f t="shared" si="16"/>
        <v>#DIV/0!</v>
      </c>
      <c r="H184" s="12" t="e">
        <f t="shared" si="17"/>
        <v>#DIV/0!</v>
      </c>
      <c r="I184" s="12" t="e">
        <f t="shared" si="18"/>
        <v>#DIV/0!</v>
      </c>
    </row>
    <row r="185" spans="1:9" ht="15" customHeight="1" x14ac:dyDescent="0.25">
      <c r="A185" s="164"/>
      <c r="B185" s="13" t="s">
        <v>39</v>
      </c>
      <c r="C185" s="114" t="s">
        <v>266</v>
      </c>
      <c r="D185" s="124"/>
      <c r="E185" s="124"/>
      <c r="F185" s="124"/>
      <c r="G185" s="11" t="e">
        <f t="shared" si="16"/>
        <v>#DIV/0!</v>
      </c>
      <c r="H185" s="12" t="e">
        <f t="shared" si="17"/>
        <v>#DIV/0!</v>
      </c>
      <c r="I185" s="12" t="e">
        <f t="shared" si="18"/>
        <v>#DIV/0!</v>
      </c>
    </row>
    <row r="186" spans="1:9" ht="15" customHeight="1" x14ac:dyDescent="0.25">
      <c r="A186" s="164"/>
      <c r="B186" s="13" t="s">
        <v>41</v>
      </c>
      <c r="C186" s="114" t="s">
        <v>267</v>
      </c>
      <c r="D186" s="124"/>
      <c r="E186" s="124"/>
      <c r="F186" s="124"/>
      <c r="G186" s="34" t="e">
        <f t="shared" si="16"/>
        <v>#DIV/0!</v>
      </c>
      <c r="H186" s="12" t="e">
        <f t="shared" si="17"/>
        <v>#DIV/0!</v>
      </c>
      <c r="I186" s="12" t="e">
        <f t="shared" si="18"/>
        <v>#DIV/0!</v>
      </c>
    </row>
    <row r="187" spans="1:9" ht="15" customHeight="1" x14ac:dyDescent="0.25">
      <c r="A187" s="164"/>
      <c r="B187" s="13" t="s">
        <v>136</v>
      </c>
      <c r="C187" s="114" t="s">
        <v>268</v>
      </c>
      <c r="D187" s="124"/>
      <c r="E187" s="124"/>
      <c r="F187" s="124"/>
      <c r="G187" s="11" t="e">
        <f t="shared" si="16"/>
        <v>#DIV/0!</v>
      </c>
      <c r="H187" s="12" t="e">
        <f t="shared" si="17"/>
        <v>#DIV/0!</v>
      </c>
      <c r="I187" s="12" t="e">
        <f t="shared" si="18"/>
        <v>#DIV/0!</v>
      </c>
    </row>
    <row r="188" spans="1:9" ht="15" customHeight="1" x14ac:dyDescent="0.25">
      <c r="A188" s="164"/>
      <c r="B188" s="13" t="s">
        <v>137</v>
      </c>
      <c r="C188" s="114" t="s">
        <v>301</v>
      </c>
      <c r="D188" s="124"/>
      <c r="E188" s="124"/>
      <c r="F188" s="124"/>
      <c r="G188" s="11" t="e">
        <f t="shared" si="16"/>
        <v>#DIV/0!</v>
      </c>
      <c r="H188" s="12" t="e">
        <f t="shared" si="17"/>
        <v>#DIV/0!</v>
      </c>
      <c r="I188" s="12" t="e">
        <f t="shared" si="18"/>
        <v>#DIV/0!</v>
      </c>
    </row>
    <row r="189" spans="1:9" ht="15" customHeight="1" x14ac:dyDescent="0.25">
      <c r="A189" s="164"/>
      <c r="B189" s="13" t="s">
        <v>138</v>
      </c>
      <c r="C189" s="114" t="s">
        <v>290</v>
      </c>
      <c r="D189" s="124"/>
      <c r="E189" s="124"/>
      <c r="F189" s="124"/>
      <c r="G189" s="11" t="e">
        <f t="shared" si="16"/>
        <v>#DIV/0!</v>
      </c>
      <c r="H189" s="12" t="e">
        <f t="shared" si="17"/>
        <v>#DIV/0!</v>
      </c>
      <c r="I189" s="12" t="e">
        <f t="shared" si="18"/>
        <v>#DIV/0!</v>
      </c>
    </row>
    <row r="190" spans="1:9" ht="15" customHeight="1" x14ac:dyDescent="0.25">
      <c r="A190" s="164"/>
      <c r="B190" s="13" t="s">
        <v>139</v>
      </c>
      <c r="C190" s="114" t="s">
        <v>289</v>
      </c>
      <c r="D190" s="124"/>
      <c r="E190" s="124"/>
      <c r="F190" s="124"/>
      <c r="G190" s="11" t="e">
        <f t="shared" si="16"/>
        <v>#DIV/0!</v>
      </c>
      <c r="H190" s="12" t="e">
        <f t="shared" si="17"/>
        <v>#DIV/0!</v>
      </c>
      <c r="I190" s="12" t="e">
        <f t="shared" si="18"/>
        <v>#DIV/0!</v>
      </c>
    </row>
    <row r="191" spans="1:9" ht="15" customHeight="1" thickBot="1" x14ac:dyDescent="0.3">
      <c r="A191" s="164"/>
      <c r="B191" s="117" t="s">
        <v>140</v>
      </c>
      <c r="C191" s="118" t="s">
        <v>269</v>
      </c>
      <c r="D191" s="125"/>
      <c r="E191" s="125"/>
      <c r="F191" s="125"/>
      <c r="G191" s="119" t="e">
        <f t="shared" si="16"/>
        <v>#DIV/0!</v>
      </c>
      <c r="H191" s="120" t="e">
        <f t="shared" si="17"/>
        <v>#DIV/0!</v>
      </c>
      <c r="I191" s="120" t="e">
        <f t="shared" si="18"/>
        <v>#DIV/0!</v>
      </c>
    </row>
    <row r="192" spans="1:9" ht="15" customHeight="1" thickTop="1" x14ac:dyDescent="0.25">
      <c r="A192" s="164"/>
      <c r="B192" s="20" t="s">
        <v>141</v>
      </c>
      <c r="C192" s="24" t="s">
        <v>303</v>
      </c>
      <c r="D192" s="126"/>
      <c r="E192" s="126"/>
      <c r="F192" s="126"/>
      <c r="G192" s="11" t="e">
        <f t="shared" si="16"/>
        <v>#DIV/0!</v>
      </c>
      <c r="H192" s="12" t="e">
        <f>RANK(G192,$G$192:$G$207)</f>
        <v>#DIV/0!</v>
      </c>
      <c r="I192" s="12" t="e">
        <f t="shared" si="18"/>
        <v>#DIV/0!</v>
      </c>
    </row>
    <row r="193" spans="1:9" ht="15" customHeight="1" x14ac:dyDescent="0.25">
      <c r="A193" s="164"/>
      <c r="B193" s="22" t="s">
        <v>45</v>
      </c>
      <c r="C193" s="23" t="s">
        <v>302</v>
      </c>
      <c r="D193" s="124"/>
      <c r="E193" s="124"/>
      <c r="F193" s="124"/>
      <c r="G193" s="11" t="e">
        <f t="shared" si="16"/>
        <v>#DIV/0!</v>
      </c>
      <c r="H193" s="12" t="e">
        <f t="shared" ref="H193:H207" si="19">RANK(G193,$G$192:$G$207)</f>
        <v>#DIV/0!</v>
      </c>
      <c r="I193" s="12" t="e">
        <f t="shared" si="18"/>
        <v>#DIV/0!</v>
      </c>
    </row>
    <row r="194" spans="1:9" ht="15" customHeight="1" x14ac:dyDescent="0.25">
      <c r="A194" s="164"/>
      <c r="B194" s="22" t="s">
        <v>47</v>
      </c>
      <c r="C194" s="23" t="s">
        <v>270</v>
      </c>
      <c r="D194" s="124"/>
      <c r="E194" s="124"/>
      <c r="F194" s="124"/>
      <c r="G194" s="11" t="e">
        <f t="shared" si="16"/>
        <v>#DIV/0!</v>
      </c>
      <c r="H194" s="12" t="e">
        <f t="shared" si="19"/>
        <v>#DIV/0!</v>
      </c>
      <c r="I194" s="12" t="e">
        <f t="shared" si="18"/>
        <v>#DIV/0!</v>
      </c>
    </row>
    <row r="195" spans="1:9" ht="15" customHeight="1" x14ac:dyDescent="0.25">
      <c r="A195" s="164"/>
      <c r="B195" s="22" t="s">
        <v>49</v>
      </c>
      <c r="C195" s="23" t="s">
        <v>296</v>
      </c>
      <c r="D195" s="124"/>
      <c r="E195" s="124"/>
      <c r="F195" s="124"/>
      <c r="G195" s="11" t="e">
        <f t="shared" si="16"/>
        <v>#DIV/0!</v>
      </c>
      <c r="H195" s="12" t="e">
        <f t="shared" si="19"/>
        <v>#DIV/0!</v>
      </c>
      <c r="I195" s="12" t="e">
        <f t="shared" si="18"/>
        <v>#DIV/0!</v>
      </c>
    </row>
    <row r="196" spans="1:9" ht="15" customHeight="1" thickBot="1" x14ac:dyDescent="0.3">
      <c r="A196" s="165"/>
      <c r="B196" s="26" t="s">
        <v>51</v>
      </c>
      <c r="C196" s="98" t="s">
        <v>271</v>
      </c>
      <c r="D196" s="127"/>
      <c r="E196" s="127"/>
      <c r="F196" s="127"/>
      <c r="G196" s="18" t="e">
        <f t="shared" si="16"/>
        <v>#DIV/0!</v>
      </c>
      <c r="H196" s="19" t="e">
        <f t="shared" si="19"/>
        <v>#DIV/0!</v>
      </c>
      <c r="I196" s="19" t="e">
        <f t="shared" si="18"/>
        <v>#DIV/0!</v>
      </c>
    </row>
    <row r="197" spans="1:9" ht="15" customHeight="1" x14ac:dyDescent="0.25">
      <c r="A197" s="166" t="s">
        <v>63</v>
      </c>
      <c r="B197" s="20" t="s">
        <v>142</v>
      </c>
      <c r="C197" s="25" t="s">
        <v>272</v>
      </c>
      <c r="D197" s="126"/>
      <c r="E197" s="126"/>
      <c r="F197" s="126"/>
      <c r="G197" s="32" t="e">
        <f t="shared" si="16"/>
        <v>#DIV/0!</v>
      </c>
      <c r="H197" s="12" t="e">
        <f t="shared" si="19"/>
        <v>#DIV/0!</v>
      </c>
      <c r="I197" s="12" t="e">
        <f t="shared" si="18"/>
        <v>#DIV/0!</v>
      </c>
    </row>
    <row r="198" spans="1:9" ht="15" customHeight="1" x14ac:dyDescent="0.25">
      <c r="A198" s="167"/>
      <c r="B198" s="22" t="s">
        <v>143</v>
      </c>
      <c r="C198" s="23" t="s">
        <v>291</v>
      </c>
      <c r="D198" s="124"/>
      <c r="E198" s="124"/>
      <c r="F198" s="124"/>
      <c r="G198" s="34" t="e">
        <f t="shared" si="16"/>
        <v>#DIV/0!</v>
      </c>
      <c r="H198" s="12" t="e">
        <f t="shared" si="19"/>
        <v>#DIV/0!</v>
      </c>
      <c r="I198" s="12" t="e">
        <f t="shared" si="18"/>
        <v>#DIV/0!</v>
      </c>
    </row>
    <row r="199" spans="1:9" ht="15" customHeight="1" x14ac:dyDescent="0.25">
      <c r="A199" s="167"/>
      <c r="B199" s="22" t="s">
        <v>144</v>
      </c>
      <c r="C199" s="23" t="s">
        <v>304</v>
      </c>
      <c r="D199" s="124"/>
      <c r="E199" s="124"/>
      <c r="F199" s="124"/>
      <c r="G199" s="34" t="e">
        <f t="shared" si="16"/>
        <v>#DIV/0!</v>
      </c>
      <c r="H199" s="12" t="e">
        <f t="shared" si="19"/>
        <v>#DIV/0!</v>
      </c>
      <c r="I199" s="12" t="e">
        <f t="shared" si="18"/>
        <v>#DIV/0!</v>
      </c>
    </row>
    <row r="200" spans="1:9" ht="15" customHeight="1" x14ac:dyDescent="0.25">
      <c r="A200" s="167"/>
      <c r="B200" s="22" t="s">
        <v>145</v>
      </c>
      <c r="C200" s="35" t="s">
        <v>273</v>
      </c>
      <c r="D200" s="124"/>
      <c r="E200" s="124"/>
      <c r="F200" s="124"/>
      <c r="G200" s="34" t="e">
        <f t="shared" si="16"/>
        <v>#DIV/0!</v>
      </c>
      <c r="H200" s="12" t="e">
        <f t="shared" si="19"/>
        <v>#DIV/0!</v>
      </c>
      <c r="I200" s="12" t="e">
        <f t="shared" si="18"/>
        <v>#DIV/0!</v>
      </c>
    </row>
    <row r="201" spans="1:9" ht="15" customHeight="1" x14ac:dyDescent="0.25">
      <c r="A201" s="167"/>
      <c r="B201" s="22" t="s">
        <v>146</v>
      </c>
      <c r="C201" s="35" t="s">
        <v>305</v>
      </c>
      <c r="D201" s="124"/>
      <c r="E201" s="124"/>
      <c r="F201" s="124"/>
      <c r="G201" s="34" t="e">
        <f t="shared" si="16"/>
        <v>#DIV/0!</v>
      </c>
      <c r="H201" s="12" t="e">
        <f t="shared" si="19"/>
        <v>#DIV/0!</v>
      </c>
      <c r="I201" s="12" t="e">
        <f t="shared" si="18"/>
        <v>#DIV/0!</v>
      </c>
    </row>
    <row r="202" spans="1:9" ht="15" customHeight="1" x14ac:dyDescent="0.25">
      <c r="A202" s="167"/>
      <c r="B202" s="22" t="s">
        <v>147</v>
      </c>
      <c r="C202" s="23" t="s">
        <v>292</v>
      </c>
      <c r="D202" s="124"/>
      <c r="E202" s="124"/>
      <c r="F202" s="124"/>
      <c r="G202" s="11" t="e">
        <f t="shared" si="16"/>
        <v>#DIV/0!</v>
      </c>
      <c r="H202" s="12" t="e">
        <f t="shared" si="19"/>
        <v>#DIV/0!</v>
      </c>
      <c r="I202" s="12" t="e">
        <f t="shared" si="18"/>
        <v>#DIV/0!</v>
      </c>
    </row>
    <row r="203" spans="1:9" ht="15" customHeight="1" x14ac:dyDescent="0.25">
      <c r="A203" s="167"/>
      <c r="B203" s="22" t="s">
        <v>148</v>
      </c>
      <c r="C203" s="23" t="s">
        <v>274</v>
      </c>
      <c r="D203" s="124"/>
      <c r="E203" s="124"/>
      <c r="F203" s="124"/>
      <c r="G203" s="11" t="e">
        <f t="shared" si="16"/>
        <v>#DIV/0!</v>
      </c>
      <c r="H203" s="12" t="e">
        <f t="shared" si="19"/>
        <v>#DIV/0!</v>
      </c>
      <c r="I203" s="12" t="e">
        <f t="shared" si="18"/>
        <v>#DIV/0!</v>
      </c>
    </row>
    <row r="204" spans="1:9" ht="15" customHeight="1" x14ac:dyDescent="0.25">
      <c r="A204" s="167"/>
      <c r="B204" s="22" t="s">
        <v>68</v>
      </c>
      <c r="C204" s="23" t="s">
        <v>275</v>
      </c>
      <c r="D204" s="124"/>
      <c r="E204" s="124"/>
      <c r="F204" s="124"/>
      <c r="G204" s="11" t="e">
        <f t="shared" si="16"/>
        <v>#DIV/0!</v>
      </c>
      <c r="H204" s="12" t="e">
        <f t="shared" si="19"/>
        <v>#DIV/0!</v>
      </c>
      <c r="I204" s="12" t="e">
        <f t="shared" si="18"/>
        <v>#DIV/0!</v>
      </c>
    </row>
    <row r="205" spans="1:9" ht="15" customHeight="1" x14ac:dyDescent="0.25">
      <c r="A205" s="167"/>
      <c r="B205" s="22" t="s">
        <v>70</v>
      </c>
      <c r="C205" s="23" t="s">
        <v>276</v>
      </c>
      <c r="D205" s="124"/>
      <c r="E205" s="124"/>
      <c r="F205" s="124"/>
      <c r="G205" s="11" t="e">
        <f t="shared" si="16"/>
        <v>#DIV/0!</v>
      </c>
      <c r="H205" s="12" t="e">
        <f t="shared" si="19"/>
        <v>#DIV/0!</v>
      </c>
      <c r="I205" s="12" t="e">
        <f t="shared" si="18"/>
        <v>#DIV/0!</v>
      </c>
    </row>
    <row r="206" spans="1:9" ht="15" customHeight="1" x14ac:dyDescent="0.25">
      <c r="A206" s="167"/>
      <c r="B206" s="22" t="s">
        <v>72</v>
      </c>
      <c r="C206" s="23" t="s">
        <v>277</v>
      </c>
      <c r="D206" s="124"/>
      <c r="E206" s="124"/>
      <c r="F206" s="124"/>
      <c r="G206" s="106" t="e">
        <f t="shared" si="16"/>
        <v>#DIV/0!</v>
      </c>
      <c r="H206" s="12" t="e">
        <f t="shared" si="19"/>
        <v>#DIV/0!</v>
      </c>
      <c r="I206" s="12" t="e">
        <f t="shared" si="18"/>
        <v>#DIV/0!</v>
      </c>
    </row>
    <row r="207" spans="1:9" ht="15" customHeight="1" thickBot="1" x14ac:dyDescent="0.3">
      <c r="A207" s="167"/>
      <c r="B207" s="121" t="s">
        <v>199</v>
      </c>
      <c r="C207" s="130" t="s">
        <v>297</v>
      </c>
      <c r="D207" s="125"/>
      <c r="E207" s="125"/>
      <c r="F207" s="125"/>
      <c r="G207" s="119" t="e">
        <f t="shared" si="16"/>
        <v>#DIV/0!</v>
      </c>
      <c r="H207" s="120" t="e">
        <f t="shared" si="19"/>
        <v>#DIV/0!</v>
      </c>
      <c r="I207" s="120" t="e">
        <f t="shared" si="18"/>
        <v>#DIV/0!</v>
      </c>
    </row>
    <row r="208" spans="1:9" ht="15" customHeight="1" thickTop="1" x14ac:dyDescent="0.25">
      <c r="A208" s="167"/>
      <c r="B208" s="40" t="s">
        <v>74</v>
      </c>
      <c r="C208" s="41" t="s">
        <v>278</v>
      </c>
      <c r="D208" s="126"/>
      <c r="E208" s="126"/>
      <c r="F208" s="126"/>
      <c r="G208" s="11" t="e">
        <f t="shared" si="16"/>
        <v>#DIV/0!</v>
      </c>
      <c r="H208" s="12" t="e">
        <f>RANK(G208,$G$208:$G$222)</f>
        <v>#DIV/0!</v>
      </c>
      <c r="I208" s="12" t="e">
        <f t="shared" si="18"/>
        <v>#DIV/0!</v>
      </c>
    </row>
    <row r="209" spans="1:9" ht="15" customHeight="1" x14ac:dyDescent="0.25">
      <c r="A209" s="167"/>
      <c r="B209" s="42" t="s">
        <v>77</v>
      </c>
      <c r="C209" s="43" t="s">
        <v>279</v>
      </c>
      <c r="D209" s="124"/>
      <c r="E209" s="124"/>
      <c r="F209" s="124"/>
      <c r="G209" s="34" t="e">
        <f t="shared" si="16"/>
        <v>#DIV/0!</v>
      </c>
      <c r="H209" s="12" t="e">
        <f t="shared" ref="H209:H222" si="20">RANK(G209,$G$208:$G$222)</f>
        <v>#DIV/0!</v>
      </c>
      <c r="I209" s="12" t="e">
        <f t="shared" si="18"/>
        <v>#DIV/0!</v>
      </c>
    </row>
    <row r="210" spans="1:9" ht="15" customHeight="1" x14ac:dyDescent="0.25">
      <c r="A210" s="167"/>
      <c r="B210" s="42" t="s">
        <v>85</v>
      </c>
      <c r="C210" s="43" t="s">
        <v>280</v>
      </c>
      <c r="D210" s="124"/>
      <c r="E210" s="124"/>
      <c r="F210" s="124"/>
      <c r="G210" s="34" t="e">
        <f t="shared" si="16"/>
        <v>#DIV/0!</v>
      </c>
      <c r="H210" s="12" t="e">
        <f t="shared" si="20"/>
        <v>#DIV/0!</v>
      </c>
      <c r="I210" s="12" t="e">
        <f t="shared" si="18"/>
        <v>#DIV/0!</v>
      </c>
    </row>
    <row r="211" spans="1:9" ht="15" customHeight="1" x14ac:dyDescent="0.25">
      <c r="A211" s="167"/>
      <c r="B211" s="42" t="s">
        <v>153</v>
      </c>
      <c r="C211" s="60" t="s">
        <v>306</v>
      </c>
      <c r="D211" s="124"/>
      <c r="E211" s="124"/>
      <c r="F211" s="124"/>
      <c r="G211" s="34" t="e">
        <f t="shared" si="16"/>
        <v>#DIV/0!</v>
      </c>
      <c r="H211" s="12" t="e">
        <f t="shared" si="20"/>
        <v>#DIV/0!</v>
      </c>
      <c r="I211" s="12" t="e">
        <f t="shared" si="18"/>
        <v>#DIV/0!</v>
      </c>
    </row>
    <row r="212" spans="1:9" ht="15" customHeight="1" x14ac:dyDescent="0.25">
      <c r="A212" s="167"/>
      <c r="B212" s="42" t="s">
        <v>154</v>
      </c>
      <c r="C212" s="43" t="s">
        <v>281</v>
      </c>
      <c r="D212" s="124"/>
      <c r="E212" s="124"/>
      <c r="F212" s="124"/>
      <c r="G212" s="34" t="e">
        <f t="shared" si="16"/>
        <v>#DIV/0!</v>
      </c>
      <c r="H212" s="12" t="e">
        <f t="shared" si="20"/>
        <v>#DIV/0!</v>
      </c>
      <c r="I212" s="12" t="e">
        <f t="shared" si="18"/>
        <v>#DIV/0!</v>
      </c>
    </row>
    <row r="213" spans="1:9" ht="15" customHeight="1" x14ac:dyDescent="0.25">
      <c r="A213" s="167"/>
      <c r="B213" s="42" t="s">
        <v>155</v>
      </c>
      <c r="C213" s="43" t="s">
        <v>282</v>
      </c>
      <c r="D213" s="124"/>
      <c r="E213" s="124"/>
      <c r="F213" s="124"/>
      <c r="G213" s="34" t="e">
        <f t="shared" si="16"/>
        <v>#DIV/0!</v>
      </c>
      <c r="H213" s="12" t="e">
        <f t="shared" si="20"/>
        <v>#DIV/0!</v>
      </c>
      <c r="I213" s="12" t="e">
        <f t="shared" si="18"/>
        <v>#DIV/0!</v>
      </c>
    </row>
    <row r="214" spans="1:9" ht="15" customHeight="1" x14ac:dyDescent="0.25">
      <c r="A214" s="167"/>
      <c r="B214" s="42" t="s">
        <v>156</v>
      </c>
      <c r="C214" s="43" t="s">
        <v>283</v>
      </c>
      <c r="D214" s="124"/>
      <c r="E214" s="124"/>
      <c r="F214" s="124"/>
      <c r="G214" s="34" t="e">
        <f t="shared" si="16"/>
        <v>#DIV/0!</v>
      </c>
      <c r="H214" s="12" t="e">
        <f t="shared" si="20"/>
        <v>#DIV/0!</v>
      </c>
      <c r="I214" s="12" t="e">
        <f t="shared" si="18"/>
        <v>#DIV/0!</v>
      </c>
    </row>
    <row r="215" spans="1:9" ht="15" customHeight="1" x14ac:dyDescent="0.25">
      <c r="A215" s="167"/>
      <c r="B215" s="42" t="s">
        <v>157</v>
      </c>
      <c r="C215" s="43" t="s">
        <v>307</v>
      </c>
      <c r="D215" s="124"/>
      <c r="E215" s="124"/>
      <c r="F215" s="124"/>
      <c r="G215" s="34" t="e">
        <f t="shared" si="16"/>
        <v>#DIV/0!</v>
      </c>
      <c r="H215" s="12" t="e">
        <f t="shared" si="20"/>
        <v>#DIV/0!</v>
      </c>
      <c r="I215" s="12" t="e">
        <f t="shared" si="18"/>
        <v>#DIV/0!</v>
      </c>
    </row>
    <row r="216" spans="1:9" ht="15" customHeight="1" x14ac:dyDescent="0.25">
      <c r="A216" s="167"/>
      <c r="B216" s="42" t="s">
        <v>158</v>
      </c>
      <c r="C216" s="43" t="s">
        <v>284</v>
      </c>
      <c r="D216" s="124"/>
      <c r="E216" s="124"/>
      <c r="F216" s="124"/>
      <c r="G216" s="34" t="e">
        <f t="shared" si="16"/>
        <v>#DIV/0!</v>
      </c>
      <c r="H216" s="12" t="e">
        <f t="shared" si="20"/>
        <v>#DIV/0!</v>
      </c>
      <c r="I216" s="12" t="e">
        <f t="shared" si="18"/>
        <v>#DIV/0!</v>
      </c>
    </row>
    <row r="217" spans="1:9" ht="15" customHeight="1" x14ac:dyDescent="0.25">
      <c r="A217" s="167"/>
      <c r="B217" s="42" t="s">
        <v>159</v>
      </c>
      <c r="C217" s="43" t="s">
        <v>285</v>
      </c>
      <c r="D217" s="124"/>
      <c r="E217" s="124"/>
      <c r="F217" s="124"/>
      <c r="G217" s="34" t="e">
        <f t="shared" si="16"/>
        <v>#DIV/0!</v>
      </c>
      <c r="H217" s="12" t="e">
        <f t="shared" si="20"/>
        <v>#DIV/0!</v>
      </c>
      <c r="I217" s="12" t="e">
        <f t="shared" si="18"/>
        <v>#DIV/0!</v>
      </c>
    </row>
    <row r="218" spans="1:9" ht="15" customHeight="1" x14ac:dyDescent="0.25">
      <c r="A218" s="167"/>
      <c r="B218" s="42" t="s">
        <v>160</v>
      </c>
      <c r="C218" s="60" t="s">
        <v>293</v>
      </c>
      <c r="D218" s="124"/>
      <c r="E218" s="124"/>
      <c r="F218" s="124"/>
      <c r="G218" s="34" t="e">
        <f t="shared" si="16"/>
        <v>#DIV/0!</v>
      </c>
      <c r="H218" s="12" t="e">
        <f t="shared" si="20"/>
        <v>#DIV/0!</v>
      </c>
      <c r="I218" s="12" t="e">
        <f t="shared" si="18"/>
        <v>#DIV/0!</v>
      </c>
    </row>
    <row r="219" spans="1:9" ht="15" customHeight="1" x14ac:dyDescent="0.25">
      <c r="A219" s="167"/>
      <c r="B219" s="42" t="s">
        <v>161</v>
      </c>
      <c r="C219" s="66" t="s">
        <v>294</v>
      </c>
      <c r="D219" s="124"/>
      <c r="E219" s="124"/>
      <c r="F219" s="124"/>
      <c r="G219" s="34" t="e">
        <f t="shared" si="16"/>
        <v>#DIV/0!</v>
      </c>
      <c r="H219" s="12" t="e">
        <f t="shared" si="20"/>
        <v>#DIV/0!</v>
      </c>
      <c r="I219" s="12" t="e">
        <f t="shared" si="18"/>
        <v>#DIV/0!</v>
      </c>
    </row>
    <row r="220" spans="1:9" ht="15" customHeight="1" x14ac:dyDescent="0.25">
      <c r="A220" s="167"/>
      <c r="B220" s="42" t="s">
        <v>162</v>
      </c>
      <c r="C220" s="43" t="s">
        <v>295</v>
      </c>
      <c r="D220" s="124"/>
      <c r="E220" s="124"/>
      <c r="F220" s="124"/>
      <c r="G220" s="34" t="e">
        <f t="shared" si="16"/>
        <v>#DIV/0!</v>
      </c>
      <c r="H220" s="12" t="e">
        <f t="shared" si="20"/>
        <v>#DIV/0!</v>
      </c>
      <c r="I220" s="12" t="e">
        <f t="shared" si="18"/>
        <v>#DIV/0!</v>
      </c>
    </row>
    <row r="221" spans="1:9" ht="15" customHeight="1" x14ac:dyDescent="0.25">
      <c r="A221" s="167"/>
      <c r="B221" s="42" t="s">
        <v>163</v>
      </c>
      <c r="C221" s="43" t="s">
        <v>286</v>
      </c>
      <c r="D221" s="124"/>
      <c r="E221" s="124"/>
      <c r="F221" s="124"/>
      <c r="G221" s="34" t="e">
        <f t="shared" si="16"/>
        <v>#DIV/0!</v>
      </c>
      <c r="H221" s="12" t="e">
        <f t="shared" si="20"/>
        <v>#DIV/0!</v>
      </c>
      <c r="I221" s="12" t="e">
        <f t="shared" si="18"/>
        <v>#DIV/0!</v>
      </c>
    </row>
    <row r="222" spans="1:9" ht="15" customHeight="1" thickBot="1" x14ac:dyDescent="0.3">
      <c r="A222" s="168"/>
      <c r="B222" s="68" t="s">
        <v>164</v>
      </c>
      <c r="C222" s="69" t="s">
        <v>287</v>
      </c>
      <c r="D222" s="127"/>
      <c r="E222" s="127"/>
      <c r="F222" s="127"/>
      <c r="G222" s="71" t="e">
        <f t="shared" si="16"/>
        <v>#DIV/0!</v>
      </c>
      <c r="H222" s="19" t="e">
        <f t="shared" si="20"/>
        <v>#DIV/0!</v>
      </c>
      <c r="I222" s="19" t="e">
        <f t="shared" si="18"/>
        <v>#DIV/0!</v>
      </c>
    </row>
  </sheetData>
  <mergeCells count="40">
    <mergeCell ref="C1:F1"/>
    <mergeCell ref="C2:G2"/>
    <mergeCell ref="A3:A4"/>
    <mergeCell ref="B3:B4"/>
    <mergeCell ref="C3:C4"/>
    <mergeCell ref="D3:F3"/>
    <mergeCell ref="G3:G4"/>
    <mergeCell ref="H58:I58"/>
    <mergeCell ref="A60:A84"/>
    <mergeCell ref="A85:A110"/>
    <mergeCell ref="H3:I3"/>
    <mergeCell ref="A5:A29"/>
    <mergeCell ref="A30:A55"/>
    <mergeCell ref="C56:F56"/>
    <mergeCell ref="C57:G57"/>
    <mergeCell ref="A58:A59"/>
    <mergeCell ref="B58:B59"/>
    <mergeCell ref="C58:C59"/>
    <mergeCell ref="D58:F58"/>
    <mergeCell ref="G58:G59"/>
    <mergeCell ref="C112:F112"/>
    <mergeCell ref="C113:G113"/>
    <mergeCell ref="A114:A115"/>
    <mergeCell ref="B114:B115"/>
    <mergeCell ref="C114:C115"/>
    <mergeCell ref="D114:F114"/>
    <mergeCell ref="G114:G115"/>
    <mergeCell ref="H114:I114"/>
    <mergeCell ref="A116:A140"/>
    <mergeCell ref="A141:A166"/>
    <mergeCell ref="C168:F168"/>
    <mergeCell ref="C169:G169"/>
    <mergeCell ref="H170:I170"/>
    <mergeCell ref="A172:A196"/>
    <mergeCell ref="A197:A222"/>
    <mergeCell ref="A170:A171"/>
    <mergeCell ref="B170:B171"/>
    <mergeCell ref="C170:C171"/>
    <mergeCell ref="D170:F170"/>
    <mergeCell ref="G170:G171"/>
  </mergeCells>
  <conditionalFormatting sqref="G5:G55">
    <cfRule type="cellIs" dxfId="104" priority="84" stopIfTrue="1" operator="lessThan">
      <formula>7.5</formula>
    </cfRule>
  </conditionalFormatting>
  <conditionalFormatting sqref="H5:H55">
    <cfRule type="cellIs" dxfId="103" priority="83" stopIfTrue="1" operator="greaterThanOrEqual">
      <formula>19</formula>
    </cfRule>
  </conditionalFormatting>
  <conditionalFormatting sqref="H40:H55">
    <cfRule type="cellIs" dxfId="102" priority="80" operator="greaterThan">
      <formula>13</formula>
    </cfRule>
    <cfRule type="cellIs" dxfId="101" priority="81" stopIfTrue="1" operator="greaterThan">
      <formula>13</formula>
    </cfRule>
    <cfRule type="cellIs" dxfId="100" priority="82" stopIfTrue="1" operator="greaterThanOrEqual">
      <formula>14</formula>
    </cfRule>
  </conditionalFormatting>
  <conditionalFormatting sqref="H5:H55">
    <cfRule type="cellIs" dxfId="99" priority="75" operator="greaterThan">
      <formula>13</formula>
    </cfRule>
    <cfRule type="cellIs" dxfId="98" priority="76" stopIfTrue="1" operator="greaterThan">
      <formula>13</formula>
    </cfRule>
    <cfRule type="cellIs" dxfId="97" priority="77" stopIfTrue="1" operator="greaterThan">
      <formula>13</formula>
    </cfRule>
    <cfRule type="cellIs" dxfId="96" priority="78" stopIfTrue="1" operator="greaterThan">
      <formula>13</formula>
    </cfRule>
    <cfRule type="cellIs" dxfId="95" priority="79" stopIfTrue="1" operator="equal">
      <formula>14</formula>
    </cfRule>
  </conditionalFormatting>
  <conditionalFormatting sqref="H21:H55">
    <cfRule type="cellIs" dxfId="94" priority="73" operator="greaterThan">
      <formula>18</formula>
    </cfRule>
    <cfRule type="cellIs" dxfId="93" priority="74" stopIfTrue="1" operator="greaterThan">
      <formula>18</formula>
    </cfRule>
  </conditionalFormatting>
  <conditionalFormatting sqref="I5:I55">
    <cfRule type="cellIs" dxfId="92" priority="64" operator="lessThan">
      <formula>4</formula>
    </cfRule>
    <cfRule type="cellIs" dxfId="91" priority="65" operator="lessThan">
      <formula>4</formula>
    </cfRule>
    <cfRule type="cellIs" dxfId="90" priority="66" operator="lessThan">
      <formula>4</formula>
    </cfRule>
    <cfRule type="cellIs" dxfId="89" priority="67" operator="lessThan">
      <formula>4</formula>
    </cfRule>
    <cfRule type="cellIs" dxfId="88" priority="71" operator="lessThan">
      <formula>3</formula>
    </cfRule>
    <cfRule type="cellIs" dxfId="87" priority="72" operator="greaterThan">
      <formula>44</formula>
    </cfRule>
  </conditionalFormatting>
  <conditionalFormatting sqref="H5:H55">
    <cfRule type="cellIs" dxfId="86" priority="69" operator="lessThan">
      <formula>4</formula>
    </cfRule>
    <cfRule type="cellIs" dxfId="85" priority="70" operator="lessThan">
      <formula>3</formula>
    </cfRule>
  </conditionalFormatting>
  <conditionalFormatting sqref="H35:H55">
    <cfRule type="cellIs" dxfId="84" priority="68" operator="greaterThan">
      <formula>13</formula>
    </cfRule>
  </conditionalFormatting>
  <conditionalFormatting sqref="G60:G110">
    <cfRule type="cellIs" dxfId="83" priority="63" stopIfTrue="1" operator="lessThan">
      <formula>7.5</formula>
    </cfRule>
  </conditionalFormatting>
  <conditionalFormatting sqref="H60:H110">
    <cfRule type="cellIs" dxfId="82" priority="62" stopIfTrue="1" operator="greaterThanOrEqual">
      <formula>19</formula>
    </cfRule>
  </conditionalFormatting>
  <conditionalFormatting sqref="H95:H110">
    <cfRule type="cellIs" dxfId="81" priority="59" operator="greaterThan">
      <formula>13</formula>
    </cfRule>
    <cfRule type="cellIs" dxfId="80" priority="60" stopIfTrue="1" operator="greaterThan">
      <formula>13</formula>
    </cfRule>
    <cfRule type="cellIs" dxfId="79" priority="61" stopIfTrue="1" operator="greaterThanOrEqual">
      <formula>14</formula>
    </cfRule>
  </conditionalFormatting>
  <conditionalFormatting sqref="H60:H110">
    <cfRule type="cellIs" dxfId="78" priority="54" operator="greaterThan">
      <formula>13</formula>
    </cfRule>
    <cfRule type="cellIs" dxfId="77" priority="55" stopIfTrue="1" operator="greaterThan">
      <formula>13</formula>
    </cfRule>
    <cfRule type="cellIs" dxfId="76" priority="56" stopIfTrue="1" operator="greaterThan">
      <formula>13</formula>
    </cfRule>
    <cfRule type="cellIs" dxfId="75" priority="57" stopIfTrue="1" operator="greaterThan">
      <formula>13</formula>
    </cfRule>
    <cfRule type="cellIs" dxfId="74" priority="58" stopIfTrue="1" operator="equal">
      <formula>14</formula>
    </cfRule>
  </conditionalFormatting>
  <conditionalFormatting sqref="H76:H110">
    <cfRule type="cellIs" dxfId="73" priority="52" operator="greaterThan">
      <formula>18</formula>
    </cfRule>
    <cfRule type="cellIs" dxfId="72" priority="53" stopIfTrue="1" operator="greaterThan">
      <formula>18</formula>
    </cfRule>
  </conditionalFormatting>
  <conditionalFormatting sqref="I60:I110">
    <cfRule type="cellIs" dxfId="71" priority="43" operator="lessThan">
      <formula>4</formula>
    </cfRule>
    <cfRule type="cellIs" dxfId="70" priority="44" operator="lessThan">
      <formula>4</formula>
    </cfRule>
    <cfRule type="cellIs" dxfId="69" priority="45" operator="lessThan">
      <formula>4</formula>
    </cfRule>
    <cfRule type="cellIs" dxfId="68" priority="46" operator="lessThan">
      <formula>4</formula>
    </cfRule>
    <cfRule type="cellIs" dxfId="67" priority="50" operator="lessThan">
      <formula>3</formula>
    </cfRule>
    <cfRule type="cellIs" dxfId="66" priority="51" operator="greaterThan">
      <formula>44</formula>
    </cfRule>
  </conditionalFormatting>
  <conditionalFormatting sqref="H60:H110">
    <cfRule type="cellIs" dxfId="65" priority="48" operator="lessThan">
      <formula>4</formula>
    </cfRule>
    <cfRule type="cellIs" dxfId="64" priority="49" operator="lessThan">
      <formula>3</formula>
    </cfRule>
  </conditionalFormatting>
  <conditionalFormatting sqref="H90:H110">
    <cfRule type="cellIs" dxfId="63" priority="47" operator="greaterThan">
      <formula>13</formula>
    </cfRule>
  </conditionalFormatting>
  <conditionalFormatting sqref="G116:G166">
    <cfRule type="cellIs" dxfId="62" priority="42" stopIfTrue="1" operator="lessThan">
      <formula>7.5</formula>
    </cfRule>
  </conditionalFormatting>
  <conditionalFormatting sqref="H116:H166">
    <cfRule type="cellIs" dxfId="61" priority="41" stopIfTrue="1" operator="greaterThanOrEqual">
      <formula>19</formula>
    </cfRule>
  </conditionalFormatting>
  <conditionalFormatting sqref="H151:H166">
    <cfRule type="cellIs" dxfId="60" priority="38" operator="greaterThan">
      <formula>13</formula>
    </cfRule>
    <cfRule type="cellIs" dxfId="59" priority="39" stopIfTrue="1" operator="greaterThan">
      <formula>13</formula>
    </cfRule>
    <cfRule type="cellIs" dxfId="58" priority="40" stopIfTrue="1" operator="greaterThanOrEqual">
      <formula>14</formula>
    </cfRule>
  </conditionalFormatting>
  <conditionalFormatting sqref="H116:H166">
    <cfRule type="cellIs" dxfId="57" priority="33" operator="greaterThan">
      <formula>13</formula>
    </cfRule>
    <cfRule type="cellIs" dxfId="56" priority="34" stopIfTrue="1" operator="greaterThan">
      <formula>13</formula>
    </cfRule>
    <cfRule type="cellIs" dxfId="55" priority="35" stopIfTrue="1" operator="greaterThan">
      <formula>13</formula>
    </cfRule>
    <cfRule type="cellIs" dxfId="54" priority="36" stopIfTrue="1" operator="greaterThan">
      <formula>13</formula>
    </cfRule>
    <cfRule type="cellIs" dxfId="53" priority="37" stopIfTrue="1" operator="equal">
      <formula>14</formula>
    </cfRule>
  </conditionalFormatting>
  <conditionalFormatting sqref="H132:H166">
    <cfRule type="cellIs" dxfId="52" priority="31" operator="greaterThan">
      <formula>18</formula>
    </cfRule>
    <cfRule type="cellIs" dxfId="51" priority="32" stopIfTrue="1" operator="greaterThan">
      <formula>18</formula>
    </cfRule>
  </conditionalFormatting>
  <conditionalFormatting sqref="I116:I166">
    <cfRule type="cellIs" dxfId="50" priority="22" operator="lessThan">
      <formula>4</formula>
    </cfRule>
    <cfRule type="cellIs" dxfId="49" priority="23" operator="lessThan">
      <formula>4</formula>
    </cfRule>
    <cfRule type="cellIs" dxfId="48" priority="24" operator="lessThan">
      <formula>4</formula>
    </cfRule>
    <cfRule type="cellIs" dxfId="47" priority="25" operator="lessThan">
      <formula>4</formula>
    </cfRule>
    <cfRule type="cellIs" dxfId="46" priority="29" operator="lessThan">
      <formula>3</formula>
    </cfRule>
    <cfRule type="cellIs" dxfId="45" priority="30" operator="greaterThan">
      <formula>44</formula>
    </cfRule>
  </conditionalFormatting>
  <conditionalFormatting sqref="H116:H166">
    <cfRule type="cellIs" dxfId="44" priority="27" operator="lessThan">
      <formula>4</formula>
    </cfRule>
    <cfRule type="cellIs" dxfId="43" priority="28" operator="lessThan">
      <formula>3</formula>
    </cfRule>
  </conditionalFormatting>
  <conditionalFormatting sqref="H146:H166">
    <cfRule type="cellIs" dxfId="42" priority="26" operator="greaterThan">
      <formula>13</formula>
    </cfRule>
  </conditionalFormatting>
  <conditionalFormatting sqref="G172:G222">
    <cfRule type="cellIs" dxfId="41" priority="21" stopIfTrue="1" operator="lessThan">
      <formula>7.5</formula>
    </cfRule>
  </conditionalFormatting>
  <conditionalFormatting sqref="H172:H222">
    <cfRule type="cellIs" dxfId="40" priority="20" stopIfTrue="1" operator="greaterThanOrEqual">
      <formula>19</formula>
    </cfRule>
  </conditionalFormatting>
  <conditionalFormatting sqref="H207:H222">
    <cfRule type="cellIs" dxfId="39" priority="17" operator="greaterThan">
      <formula>13</formula>
    </cfRule>
    <cfRule type="cellIs" dxfId="38" priority="18" stopIfTrue="1" operator="greaterThan">
      <formula>13</formula>
    </cfRule>
    <cfRule type="cellIs" dxfId="37" priority="19" stopIfTrue="1" operator="greaterThanOrEqual">
      <formula>14</formula>
    </cfRule>
  </conditionalFormatting>
  <conditionalFormatting sqref="H172:H222">
    <cfRule type="cellIs" dxfId="36" priority="12" operator="greaterThan">
      <formula>13</formula>
    </cfRule>
    <cfRule type="cellIs" dxfId="35" priority="13" stopIfTrue="1" operator="greaterThan">
      <formula>13</formula>
    </cfRule>
    <cfRule type="cellIs" dxfId="34" priority="14" stopIfTrue="1" operator="greaterThan">
      <formula>13</formula>
    </cfRule>
    <cfRule type="cellIs" dxfId="33" priority="15" stopIfTrue="1" operator="greaterThan">
      <formula>13</formula>
    </cfRule>
    <cfRule type="cellIs" dxfId="32" priority="16" stopIfTrue="1" operator="equal">
      <formula>14</formula>
    </cfRule>
  </conditionalFormatting>
  <conditionalFormatting sqref="H188:H222">
    <cfRule type="cellIs" dxfId="31" priority="10" operator="greaterThan">
      <formula>18</formula>
    </cfRule>
    <cfRule type="cellIs" dxfId="30" priority="11" stopIfTrue="1" operator="greaterThan">
      <formula>18</formula>
    </cfRule>
  </conditionalFormatting>
  <conditionalFormatting sqref="I172:I222">
    <cfRule type="cellIs" dxfId="29" priority="1" operator="lessThan">
      <formula>4</formula>
    </cfRule>
    <cfRule type="cellIs" dxfId="28" priority="2" operator="lessThan">
      <formula>4</formula>
    </cfRule>
    <cfRule type="cellIs" dxfId="27" priority="3" operator="lessThan">
      <formula>4</formula>
    </cfRule>
    <cfRule type="cellIs" dxfId="26" priority="4" operator="lessThan">
      <formula>4</formula>
    </cfRule>
    <cfRule type="cellIs" dxfId="25" priority="8" operator="lessThan">
      <formula>3</formula>
    </cfRule>
    <cfRule type="cellIs" dxfId="24" priority="9" operator="greaterThan">
      <formula>44</formula>
    </cfRule>
  </conditionalFormatting>
  <conditionalFormatting sqref="H172:H222">
    <cfRule type="cellIs" dxfId="23" priority="6" operator="lessThan">
      <formula>4</formula>
    </cfRule>
    <cfRule type="cellIs" dxfId="22" priority="7" operator="lessThan">
      <formula>3</formula>
    </cfRule>
  </conditionalFormatting>
  <conditionalFormatting sqref="H202:H222">
    <cfRule type="cellIs" dxfId="21" priority="5" operator="greaterThan">
      <formula>13</formula>
    </cfRule>
  </conditionalFormatting>
  <printOptions horizontalCentered="1"/>
  <pageMargins left="0" right="0" top="0" bottom="0" header="0" footer="0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5"/>
  <sheetViews>
    <sheetView workbookViewId="0">
      <selection activeCell="M17" sqref="M17"/>
    </sheetView>
  </sheetViews>
  <sheetFormatPr defaultRowHeight="15.75" x14ac:dyDescent="0.25"/>
  <cols>
    <col min="2" max="2" width="6.25" customWidth="1"/>
    <col min="3" max="3" width="23.625" bestFit="1" customWidth="1"/>
  </cols>
  <sheetData>
    <row r="1" spans="1:9" ht="19.5" x14ac:dyDescent="0.25">
      <c r="A1" s="1"/>
      <c r="B1" s="1"/>
      <c r="C1" s="157" t="s">
        <v>337</v>
      </c>
      <c r="D1" s="157"/>
      <c r="E1" s="157"/>
      <c r="F1" s="157"/>
      <c r="G1" s="157"/>
      <c r="H1" s="157"/>
      <c r="I1" s="3"/>
    </row>
    <row r="2" spans="1:9" ht="18" customHeight="1" x14ac:dyDescent="0.25">
      <c r="A2" s="4"/>
      <c r="B2" s="4"/>
      <c r="C2" s="159" t="s">
        <v>342</v>
      </c>
      <c r="D2" s="159"/>
      <c r="E2" s="159"/>
      <c r="F2" s="159"/>
      <c r="G2" s="159"/>
      <c r="H2" s="159"/>
      <c r="I2" s="3"/>
    </row>
    <row r="3" spans="1:9" x14ac:dyDescent="0.25">
      <c r="A3" s="145" t="s">
        <v>1</v>
      </c>
      <c r="B3" s="147" t="s">
        <v>2</v>
      </c>
      <c r="C3" s="149" t="s">
        <v>3</v>
      </c>
      <c r="D3" s="151" t="s">
        <v>338</v>
      </c>
      <c r="E3" s="152"/>
      <c r="F3" s="153"/>
      <c r="G3" s="154" t="s">
        <v>5</v>
      </c>
      <c r="H3" s="156" t="s">
        <v>6</v>
      </c>
      <c r="I3" s="156"/>
    </row>
    <row r="4" spans="1:9" x14ac:dyDescent="0.25">
      <c r="A4" s="146"/>
      <c r="B4" s="169"/>
      <c r="C4" s="170"/>
      <c r="D4" s="111" t="s">
        <v>339</v>
      </c>
      <c r="E4" s="111" t="s">
        <v>340</v>
      </c>
      <c r="F4" s="111" t="s">
        <v>341</v>
      </c>
      <c r="G4" s="171"/>
      <c r="H4" s="115" t="s">
        <v>10</v>
      </c>
      <c r="I4" s="116" t="s">
        <v>11</v>
      </c>
    </row>
    <row r="5" spans="1:9" ht="15" customHeight="1" x14ac:dyDescent="0.25">
      <c r="A5" s="163" t="s">
        <v>12</v>
      </c>
      <c r="B5" s="112" t="s">
        <v>13</v>
      </c>
      <c r="C5" s="129" t="s">
        <v>257</v>
      </c>
      <c r="D5" s="123">
        <f>'W9'!G60</f>
        <v>9.5</v>
      </c>
      <c r="E5" s="123" t="e">
        <f>'W9'!G116</f>
        <v>#DIV/0!</v>
      </c>
      <c r="F5" s="123" t="e">
        <f>'W9'!G172</f>
        <v>#DIV/0!</v>
      </c>
      <c r="G5" s="11" t="e">
        <f t="shared" ref="G5:G55" si="0" xml:space="preserve"> ROUND(AVERAGE(D5:F5),2)</f>
        <v>#DIV/0!</v>
      </c>
      <c r="H5" s="12" t="e">
        <f>RANK(G5,$G$5:$G$24)</f>
        <v>#DIV/0!</v>
      </c>
      <c r="I5" s="12" t="e">
        <f>RANK(G5,$G$5:$G$55)</f>
        <v>#DIV/0!</v>
      </c>
    </row>
    <row r="6" spans="1:9" ht="15" customHeight="1" x14ac:dyDescent="0.25">
      <c r="A6" s="164"/>
      <c r="B6" s="13" t="s">
        <v>15</v>
      </c>
      <c r="C6" s="114" t="s">
        <v>300</v>
      </c>
      <c r="D6" s="124"/>
      <c r="E6" s="124"/>
      <c r="F6" s="124"/>
      <c r="G6" s="11" t="e">
        <f t="shared" si="0"/>
        <v>#DIV/0!</v>
      </c>
      <c r="H6" s="12" t="e">
        <f t="shared" ref="H6:H24" si="1">RANK(G6,$G$5:$G$24)</f>
        <v>#DIV/0!</v>
      </c>
      <c r="I6" s="12" t="e">
        <f t="shared" ref="I6:I55" si="2">RANK(G6,$G$5:$G$55)</f>
        <v>#DIV/0!</v>
      </c>
    </row>
    <row r="7" spans="1:9" ht="15" customHeight="1" x14ac:dyDescent="0.25">
      <c r="A7" s="164"/>
      <c r="B7" s="13" t="s">
        <v>17</v>
      </c>
      <c r="C7" s="114" t="s">
        <v>258</v>
      </c>
      <c r="D7" s="124"/>
      <c r="E7" s="124"/>
      <c r="F7" s="124"/>
      <c r="G7" s="11" t="e">
        <f t="shared" si="0"/>
        <v>#DIV/0!</v>
      </c>
      <c r="H7" s="12" t="e">
        <f t="shared" si="1"/>
        <v>#DIV/0!</v>
      </c>
      <c r="I7" s="12" t="e">
        <f t="shared" si="2"/>
        <v>#DIV/0!</v>
      </c>
    </row>
    <row r="8" spans="1:9" ht="15" customHeight="1" x14ac:dyDescent="0.25">
      <c r="A8" s="164"/>
      <c r="B8" s="13" t="s">
        <v>19</v>
      </c>
      <c r="C8" s="114" t="s">
        <v>288</v>
      </c>
      <c r="D8" s="124"/>
      <c r="E8" s="124"/>
      <c r="F8" s="124"/>
      <c r="G8" s="11" t="e">
        <f t="shared" si="0"/>
        <v>#DIV/0!</v>
      </c>
      <c r="H8" s="12" t="e">
        <f t="shared" si="1"/>
        <v>#DIV/0!</v>
      </c>
      <c r="I8" s="12" t="e">
        <f t="shared" si="2"/>
        <v>#DIV/0!</v>
      </c>
    </row>
    <row r="9" spans="1:9" ht="15" customHeight="1" x14ac:dyDescent="0.25">
      <c r="A9" s="164"/>
      <c r="B9" s="13" t="s">
        <v>21</v>
      </c>
      <c r="C9" s="114" t="s">
        <v>259</v>
      </c>
      <c r="D9" s="124"/>
      <c r="E9" s="124"/>
      <c r="F9" s="124"/>
      <c r="G9" s="11" t="e">
        <f t="shared" si="0"/>
        <v>#DIV/0!</v>
      </c>
      <c r="H9" s="12" t="e">
        <f t="shared" si="1"/>
        <v>#DIV/0!</v>
      </c>
      <c r="I9" s="12" t="e">
        <f t="shared" si="2"/>
        <v>#DIV/0!</v>
      </c>
    </row>
    <row r="10" spans="1:9" ht="15" customHeight="1" x14ac:dyDescent="0.25">
      <c r="A10" s="164"/>
      <c r="B10" s="13" t="s">
        <v>23</v>
      </c>
      <c r="C10" s="114" t="s">
        <v>260</v>
      </c>
      <c r="D10" s="124"/>
      <c r="E10" s="124"/>
      <c r="F10" s="124"/>
      <c r="G10" s="11" t="e">
        <f t="shared" si="0"/>
        <v>#DIV/0!</v>
      </c>
      <c r="H10" s="12" t="e">
        <f t="shared" si="1"/>
        <v>#DIV/0!</v>
      </c>
      <c r="I10" s="12" t="e">
        <f t="shared" si="2"/>
        <v>#DIV/0!</v>
      </c>
    </row>
    <row r="11" spans="1:9" ht="15" customHeight="1" x14ac:dyDescent="0.25">
      <c r="A11" s="164"/>
      <c r="B11" s="13" t="s">
        <v>25</v>
      </c>
      <c r="C11" s="114" t="s">
        <v>261</v>
      </c>
      <c r="D11" s="124"/>
      <c r="E11" s="124"/>
      <c r="F11" s="124"/>
      <c r="G11" s="11" t="e">
        <f t="shared" si="0"/>
        <v>#DIV/0!</v>
      </c>
      <c r="H11" s="12" t="e">
        <f t="shared" si="1"/>
        <v>#DIV/0!</v>
      </c>
      <c r="I11" s="12" t="e">
        <f t="shared" si="2"/>
        <v>#DIV/0!</v>
      </c>
    </row>
    <row r="12" spans="1:9" ht="15" customHeight="1" x14ac:dyDescent="0.25">
      <c r="A12" s="164"/>
      <c r="B12" s="13" t="s">
        <v>27</v>
      </c>
      <c r="C12" s="114" t="s">
        <v>262</v>
      </c>
      <c r="D12" s="124"/>
      <c r="E12" s="124"/>
      <c r="F12" s="124"/>
      <c r="G12" s="11" t="e">
        <f t="shared" si="0"/>
        <v>#DIV/0!</v>
      </c>
      <c r="H12" s="12" t="e">
        <f t="shared" si="1"/>
        <v>#DIV/0!</v>
      </c>
      <c r="I12" s="12" t="e">
        <f t="shared" si="2"/>
        <v>#DIV/0!</v>
      </c>
    </row>
    <row r="13" spans="1:9" ht="15" customHeight="1" x14ac:dyDescent="0.25">
      <c r="A13" s="164"/>
      <c r="B13" s="13" t="s">
        <v>29</v>
      </c>
      <c r="C13" s="114" t="s">
        <v>263</v>
      </c>
      <c r="D13" s="124"/>
      <c r="E13" s="124"/>
      <c r="F13" s="124"/>
      <c r="G13" s="11" t="e">
        <f t="shared" si="0"/>
        <v>#DIV/0!</v>
      </c>
      <c r="H13" s="12" t="e">
        <f t="shared" si="1"/>
        <v>#DIV/0!</v>
      </c>
      <c r="I13" s="12" t="e">
        <f t="shared" si="2"/>
        <v>#DIV/0!</v>
      </c>
    </row>
    <row r="14" spans="1:9" ht="15" customHeight="1" x14ac:dyDescent="0.25">
      <c r="A14" s="164"/>
      <c r="B14" s="13" t="s">
        <v>31</v>
      </c>
      <c r="C14" s="114" t="s">
        <v>264</v>
      </c>
      <c r="D14" s="124"/>
      <c r="E14" s="124"/>
      <c r="F14" s="124"/>
      <c r="G14" s="11" t="e">
        <f t="shared" si="0"/>
        <v>#DIV/0!</v>
      </c>
      <c r="H14" s="12" t="e">
        <f t="shared" si="1"/>
        <v>#DIV/0!</v>
      </c>
      <c r="I14" s="12" t="e">
        <f t="shared" si="2"/>
        <v>#DIV/0!</v>
      </c>
    </row>
    <row r="15" spans="1:9" ht="15" customHeight="1" x14ac:dyDescent="0.25">
      <c r="A15" s="164"/>
      <c r="B15" s="13" t="s">
        <v>33</v>
      </c>
      <c r="C15" s="114" t="s">
        <v>265</v>
      </c>
      <c r="D15" s="124"/>
      <c r="E15" s="124"/>
      <c r="F15" s="124"/>
      <c r="G15" s="11" t="e">
        <f t="shared" si="0"/>
        <v>#DIV/0!</v>
      </c>
      <c r="H15" s="12" t="e">
        <f t="shared" si="1"/>
        <v>#DIV/0!</v>
      </c>
      <c r="I15" s="12" t="e">
        <f t="shared" si="2"/>
        <v>#DIV/0!</v>
      </c>
    </row>
    <row r="16" spans="1:9" ht="15" customHeight="1" x14ac:dyDescent="0.25">
      <c r="A16" s="164"/>
      <c r="B16" s="13" t="s">
        <v>35</v>
      </c>
      <c r="C16" s="114" t="s">
        <v>299</v>
      </c>
      <c r="D16" s="124"/>
      <c r="E16" s="124"/>
      <c r="F16" s="124"/>
      <c r="G16" s="11" t="e">
        <f t="shared" si="0"/>
        <v>#DIV/0!</v>
      </c>
      <c r="H16" s="12" t="e">
        <f t="shared" si="1"/>
        <v>#DIV/0!</v>
      </c>
      <c r="I16" s="12" t="e">
        <f t="shared" si="2"/>
        <v>#DIV/0!</v>
      </c>
    </row>
    <row r="17" spans="1:9" ht="15" customHeight="1" x14ac:dyDescent="0.25">
      <c r="A17" s="164"/>
      <c r="B17" s="13" t="s">
        <v>37</v>
      </c>
      <c r="C17" s="114" t="s">
        <v>298</v>
      </c>
      <c r="D17" s="124"/>
      <c r="E17" s="124"/>
      <c r="F17" s="124"/>
      <c r="G17" s="11" t="e">
        <f t="shared" si="0"/>
        <v>#DIV/0!</v>
      </c>
      <c r="H17" s="12" t="e">
        <f t="shared" si="1"/>
        <v>#DIV/0!</v>
      </c>
      <c r="I17" s="12" t="e">
        <f t="shared" si="2"/>
        <v>#DIV/0!</v>
      </c>
    </row>
    <row r="18" spans="1:9" ht="15" customHeight="1" x14ac:dyDescent="0.25">
      <c r="A18" s="164"/>
      <c r="B18" s="13" t="s">
        <v>39</v>
      </c>
      <c r="C18" s="114" t="s">
        <v>266</v>
      </c>
      <c r="D18" s="124"/>
      <c r="E18" s="124"/>
      <c r="F18" s="124"/>
      <c r="G18" s="11" t="e">
        <f t="shared" si="0"/>
        <v>#DIV/0!</v>
      </c>
      <c r="H18" s="12" t="e">
        <f t="shared" si="1"/>
        <v>#DIV/0!</v>
      </c>
      <c r="I18" s="12" t="e">
        <f t="shared" si="2"/>
        <v>#DIV/0!</v>
      </c>
    </row>
    <row r="19" spans="1:9" ht="15" customHeight="1" x14ac:dyDescent="0.25">
      <c r="A19" s="164"/>
      <c r="B19" s="13" t="s">
        <v>41</v>
      </c>
      <c r="C19" s="114" t="s">
        <v>267</v>
      </c>
      <c r="D19" s="124"/>
      <c r="E19" s="124"/>
      <c r="F19" s="124"/>
      <c r="G19" s="34" t="e">
        <f t="shared" si="0"/>
        <v>#DIV/0!</v>
      </c>
      <c r="H19" s="12" t="e">
        <f t="shared" si="1"/>
        <v>#DIV/0!</v>
      </c>
      <c r="I19" s="12" t="e">
        <f t="shared" si="2"/>
        <v>#DIV/0!</v>
      </c>
    </row>
    <row r="20" spans="1:9" ht="15" customHeight="1" x14ac:dyDescent="0.25">
      <c r="A20" s="164"/>
      <c r="B20" s="13" t="s">
        <v>136</v>
      </c>
      <c r="C20" s="114" t="s">
        <v>268</v>
      </c>
      <c r="D20" s="124"/>
      <c r="E20" s="124"/>
      <c r="F20" s="124"/>
      <c r="G20" s="11" t="e">
        <f t="shared" si="0"/>
        <v>#DIV/0!</v>
      </c>
      <c r="H20" s="12" t="e">
        <f t="shared" si="1"/>
        <v>#DIV/0!</v>
      </c>
      <c r="I20" s="12" t="e">
        <f t="shared" si="2"/>
        <v>#DIV/0!</v>
      </c>
    </row>
    <row r="21" spans="1:9" ht="15" customHeight="1" x14ac:dyDescent="0.25">
      <c r="A21" s="164"/>
      <c r="B21" s="13" t="s">
        <v>137</v>
      </c>
      <c r="C21" s="114" t="s">
        <v>301</v>
      </c>
      <c r="D21" s="124"/>
      <c r="E21" s="124"/>
      <c r="F21" s="124"/>
      <c r="G21" s="11" t="e">
        <f t="shared" si="0"/>
        <v>#DIV/0!</v>
      </c>
      <c r="H21" s="12" t="e">
        <f t="shared" si="1"/>
        <v>#DIV/0!</v>
      </c>
      <c r="I21" s="12" t="e">
        <f t="shared" si="2"/>
        <v>#DIV/0!</v>
      </c>
    </row>
    <row r="22" spans="1:9" ht="15" customHeight="1" x14ac:dyDescent="0.25">
      <c r="A22" s="164"/>
      <c r="B22" s="13" t="s">
        <v>138</v>
      </c>
      <c r="C22" s="114" t="s">
        <v>290</v>
      </c>
      <c r="D22" s="124"/>
      <c r="E22" s="124"/>
      <c r="F22" s="124"/>
      <c r="G22" s="11" t="e">
        <f t="shared" si="0"/>
        <v>#DIV/0!</v>
      </c>
      <c r="H22" s="12" t="e">
        <f t="shared" si="1"/>
        <v>#DIV/0!</v>
      </c>
      <c r="I22" s="12" t="e">
        <f t="shared" si="2"/>
        <v>#DIV/0!</v>
      </c>
    </row>
    <row r="23" spans="1:9" ht="15" customHeight="1" x14ac:dyDescent="0.25">
      <c r="A23" s="164"/>
      <c r="B23" s="13" t="s">
        <v>139</v>
      </c>
      <c r="C23" s="114" t="s">
        <v>289</v>
      </c>
      <c r="D23" s="124"/>
      <c r="E23" s="124"/>
      <c r="F23" s="124"/>
      <c r="G23" s="11" t="e">
        <f t="shared" si="0"/>
        <v>#DIV/0!</v>
      </c>
      <c r="H23" s="12" t="e">
        <f t="shared" si="1"/>
        <v>#DIV/0!</v>
      </c>
      <c r="I23" s="12" t="e">
        <f t="shared" si="2"/>
        <v>#DIV/0!</v>
      </c>
    </row>
    <row r="24" spans="1:9" ht="15" customHeight="1" thickBot="1" x14ac:dyDescent="0.3">
      <c r="A24" s="164"/>
      <c r="B24" s="117" t="s">
        <v>140</v>
      </c>
      <c r="C24" s="118" t="s">
        <v>269</v>
      </c>
      <c r="D24" s="125"/>
      <c r="E24" s="125"/>
      <c r="F24" s="125"/>
      <c r="G24" s="119" t="e">
        <f t="shared" si="0"/>
        <v>#DIV/0!</v>
      </c>
      <c r="H24" s="120" t="e">
        <f t="shared" si="1"/>
        <v>#DIV/0!</v>
      </c>
      <c r="I24" s="120" t="e">
        <f t="shared" si="2"/>
        <v>#DIV/0!</v>
      </c>
    </row>
    <row r="25" spans="1:9" ht="15" customHeight="1" thickTop="1" x14ac:dyDescent="0.25">
      <c r="A25" s="164"/>
      <c r="B25" s="20" t="s">
        <v>141</v>
      </c>
      <c r="C25" s="24" t="s">
        <v>303</v>
      </c>
      <c r="D25" s="126"/>
      <c r="E25" s="126"/>
      <c r="F25" s="126"/>
      <c r="G25" s="11" t="e">
        <f t="shared" si="0"/>
        <v>#DIV/0!</v>
      </c>
      <c r="H25" s="12" t="e">
        <f>RANK(G25,$G$25:$G$40)</f>
        <v>#DIV/0!</v>
      </c>
      <c r="I25" s="12" t="e">
        <f t="shared" si="2"/>
        <v>#DIV/0!</v>
      </c>
    </row>
    <row r="26" spans="1:9" ht="15" customHeight="1" x14ac:dyDescent="0.25">
      <c r="A26" s="164"/>
      <c r="B26" s="22" t="s">
        <v>45</v>
      </c>
      <c r="C26" s="23" t="s">
        <v>302</v>
      </c>
      <c r="D26" s="124"/>
      <c r="E26" s="124"/>
      <c r="F26" s="124"/>
      <c r="G26" s="11" t="e">
        <f t="shared" si="0"/>
        <v>#DIV/0!</v>
      </c>
      <c r="H26" s="12" t="e">
        <f t="shared" ref="H26:H40" si="3">RANK(G26,$G$25:$G$40)</f>
        <v>#DIV/0!</v>
      </c>
      <c r="I26" s="12" t="e">
        <f t="shared" si="2"/>
        <v>#DIV/0!</v>
      </c>
    </row>
    <row r="27" spans="1:9" ht="15" customHeight="1" x14ac:dyDescent="0.25">
      <c r="A27" s="164"/>
      <c r="B27" s="22" t="s">
        <v>47</v>
      </c>
      <c r="C27" s="23" t="s">
        <v>270</v>
      </c>
      <c r="D27" s="124"/>
      <c r="E27" s="124"/>
      <c r="F27" s="124"/>
      <c r="G27" s="11" t="e">
        <f t="shared" si="0"/>
        <v>#DIV/0!</v>
      </c>
      <c r="H27" s="12" t="e">
        <f t="shared" si="3"/>
        <v>#DIV/0!</v>
      </c>
      <c r="I27" s="12" t="e">
        <f t="shared" si="2"/>
        <v>#DIV/0!</v>
      </c>
    </row>
    <row r="28" spans="1:9" ht="15" customHeight="1" x14ac:dyDescent="0.25">
      <c r="A28" s="164"/>
      <c r="B28" s="22" t="s">
        <v>49</v>
      </c>
      <c r="C28" s="23" t="s">
        <v>296</v>
      </c>
      <c r="D28" s="124"/>
      <c r="E28" s="124"/>
      <c r="F28" s="124"/>
      <c r="G28" s="11" t="e">
        <f t="shared" si="0"/>
        <v>#DIV/0!</v>
      </c>
      <c r="H28" s="12" t="e">
        <f t="shared" si="3"/>
        <v>#DIV/0!</v>
      </c>
      <c r="I28" s="12" t="e">
        <f t="shared" si="2"/>
        <v>#DIV/0!</v>
      </c>
    </row>
    <row r="29" spans="1:9" ht="15" customHeight="1" thickBot="1" x14ac:dyDescent="0.3">
      <c r="A29" s="165"/>
      <c r="B29" s="26" t="s">
        <v>51</v>
      </c>
      <c r="C29" s="98" t="s">
        <v>271</v>
      </c>
      <c r="D29" s="127"/>
      <c r="E29" s="127"/>
      <c r="F29" s="127"/>
      <c r="G29" s="18" t="e">
        <f t="shared" si="0"/>
        <v>#DIV/0!</v>
      </c>
      <c r="H29" s="19" t="e">
        <f t="shared" si="3"/>
        <v>#DIV/0!</v>
      </c>
      <c r="I29" s="19" t="e">
        <f t="shared" si="2"/>
        <v>#DIV/0!</v>
      </c>
    </row>
    <row r="30" spans="1:9" ht="15" customHeight="1" x14ac:dyDescent="0.25">
      <c r="A30" s="166" t="s">
        <v>63</v>
      </c>
      <c r="B30" s="20" t="s">
        <v>142</v>
      </c>
      <c r="C30" s="25" t="s">
        <v>272</v>
      </c>
      <c r="D30" s="126"/>
      <c r="E30" s="126"/>
      <c r="F30" s="126"/>
      <c r="G30" s="32" t="e">
        <f t="shared" si="0"/>
        <v>#DIV/0!</v>
      </c>
      <c r="H30" s="12" t="e">
        <f t="shared" si="3"/>
        <v>#DIV/0!</v>
      </c>
      <c r="I30" s="12" t="e">
        <f t="shared" si="2"/>
        <v>#DIV/0!</v>
      </c>
    </row>
    <row r="31" spans="1:9" ht="15" customHeight="1" x14ac:dyDescent="0.25">
      <c r="A31" s="167"/>
      <c r="B31" s="22" t="s">
        <v>143</v>
      </c>
      <c r="C31" s="23" t="s">
        <v>291</v>
      </c>
      <c r="D31" s="124"/>
      <c r="E31" s="124"/>
      <c r="F31" s="124"/>
      <c r="G31" s="34" t="e">
        <f t="shared" si="0"/>
        <v>#DIV/0!</v>
      </c>
      <c r="H31" s="12" t="e">
        <f t="shared" si="3"/>
        <v>#DIV/0!</v>
      </c>
      <c r="I31" s="12" t="e">
        <f t="shared" si="2"/>
        <v>#DIV/0!</v>
      </c>
    </row>
    <row r="32" spans="1:9" ht="15" customHeight="1" x14ac:dyDescent="0.25">
      <c r="A32" s="167"/>
      <c r="B32" s="22" t="s">
        <v>144</v>
      </c>
      <c r="C32" s="23" t="s">
        <v>304</v>
      </c>
      <c r="D32" s="124"/>
      <c r="E32" s="124"/>
      <c r="F32" s="124"/>
      <c r="G32" s="34" t="e">
        <f t="shared" si="0"/>
        <v>#DIV/0!</v>
      </c>
      <c r="H32" s="12" t="e">
        <f t="shared" si="3"/>
        <v>#DIV/0!</v>
      </c>
      <c r="I32" s="12" t="e">
        <f t="shared" si="2"/>
        <v>#DIV/0!</v>
      </c>
    </row>
    <row r="33" spans="1:9" ht="15" customHeight="1" x14ac:dyDescent="0.25">
      <c r="A33" s="167"/>
      <c r="B33" s="22" t="s">
        <v>145</v>
      </c>
      <c r="C33" s="35" t="s">
        <v>273</v>
      </c>
      <c r="D33" s="124"/>
      <c r="E33" s="124"/>
      <c r="F33" s="124"/>
      <c r="G33" s="34" t="e">
        <f t="shared" si="0"/>
        <v>#DIV/0!</v>
      </c>
      <c r="H33" s="12" t="e">
        <f t="shared" si="3"/>
        <v>#DIV/0!</v>
      </c>
      <c r="I33" s="12" t="e">
        <f t="shared" si="2"/>
        <v>#DIV/0!</v>
      </c>
    </row>
    <row r="34" spans="1:9" ht="15" customHeight="1" x14ac:dyDescent="0.25">
      <c r="A34" s="167"/>
      <c r="B34" s="22" t="s">
        <v>146</v>
      </c>
      <c r="C34" s="35" t="s">
        <v>305</v>
      </c>
      <c r="D34" s="124"/>
      <c r="E34" s="124"/>
      <c r="F34" s="124"/>
      <c r="G34" s="34" t="e">
        <f t="shared" si="0"/>
        <v>#DIV/0!</v>
      </c>
      <c r="H34" s="12" t="e">
        <f t="shared" si="3"/>
        <v>#DIV/0!</v>
      </c>
      <c r="I34" s="12" t="e">
        <f t="shared" si="2"/>
        <v>#DIV/0!</v>
      </c>
    </row>
    <row r="35" spans="1:9" ht="15" customHeight="1" x14ac:dyDescent="0.25">
      <c r="A35" s="167"/>
      <c r="B35" s="22" t="s">
        <v>147</v>
      </c>
      <c r="C35" s="23" t="s">
        <v>292</v>
      </c>
      <c r="D35" s="124"/>
      <c r="E35" s="124"/>
      <c r="F35" s="124"/>
      <c r="G35" s="11" t="e">
        <f t="shared" si="0"/>
        <v>#DIV/0!</v>
      </c>
      <c r="H35" s="12" t="e">
        <f t="shared" si="3"/>
        <v>#DIV/0!</v>
      </c>
      <c r="I35" s="12" t="e">
        <f t="shared" si="2"/>
        <v>#DIV/0!</v>
      </c>
    </row>
    <row r="36" spans="1:9" ht="15" customHeight="1" x14ac:dyDescent="0.25">
      <c r="A36" s="167"/>
      <c r="B36" s="22" t="s">
        <v>148</v>
      </c>
      <c r="C36" s="23" t="s">
        <v>274</v>
      </c>
      <c r="D36" s="124"/>
      <c r="E36" s="124"/>
      <c r="F36" s="124"/>
      <c r="G36" s="11" t="e">
        <f t="shared" si="0"/>
        <v>#DIV/0!</v>
      </c>
      <c r="H36" s="12" t="e">
        <f t="shared" si="3"/>
        <v>#DIV/0!</v>
      </c>
      <c r="I36" s="12" t="e">
        <f t="shared" si="2"/>
        <v>#DIV/0!</v>
      </c>
    </row>
    <row r="37" spans="1:9" ht="15" customHeight="1" x14ac:dyDescent="0.25">
      <c r="A37" s="167"/>
      <c r="B37" s="22" t="s">
        <v>68</v>
      </c>
      <c r="C37" s="23" t="s">
        <v>275</v>
      </c>
      <c r="D37" s="124"/>
      <c r="E37" s="124"/>
      <c r="F37" s="124"/>
      <c r="G37" s="11" t="e">
        <f t="shared" si="0"/>
        <v>#DIV/0!</v>
      </c>
      <c r="H37" s="12" t="e">
        <f t="shared" si="3"/>
        <v>#DIV/0!</v>
      </c>
      <c r="I37" s="12" t="e">
        <f t="shared" si="2"/>
        <v>#DIV/0!</v>
      </c>
    </row>
    <row r="38" spans="1:9" ht="15" customHeight="1" x14ac:dyDescent="0.25">
      <c r="A38" s="167"/>
      <c r="B38" s="22" t="s">
        <v>70</v>
      </c>
      <c r="C38" s="23" t="s">
        <v>276</v>
      </c>
      <c r="D38" s="124"/>
      <c r="E38" s="124"/>
      <c r="F38" s="124"/>
      <c r="G38" s="11" t="e">
        <f t="shared" si="0"/>
        <v>#DIV/0!</v>
      </c>
      <c r="H38" s="12" t="e">
        <f t="shared" si="3"/>
        <v>#DIV/0!</v>
      </c>
      <c r="I38" s="12" t="e">
        <f t="shared" si="2"/>
        <v>#DIV/0!</v>
      </c>
    </row>
    <row r="39" spans="1:9" ht="15" customHeight="1" x14ac:dyDescent="0.25">
      <c r="A39" s="167"/>
      <c r="B39" s="22" t="s">
        <v>72</v>
      </c>
      <c r="C39" s="23" t="s">
        <v>277</v>
      </c>
      <c r="D39" s="124"/>
      <c r="E39" s="124"/>
      <c r="F39" s="124"/>
      <c r="G39" s="106" t="e">
        <f t="shared" si="0"/>
        <v>#DIV/0!</v>
      </c>
      <c r="H39" s="12" t="e">
        <f t="shared" si="3"/>
        <v>#DIV/0!</v>
      </c>
      <c r="I39" s="12" t="e">
        <f t="shared" si="2"/>
        <v>#DIV/0!</v>
      </c>
    </row>
    <row r="40" spans="1:9" ht="15" customHeight="1" thickBot="1" x14ac:dyDescent="0.3">
      <c r="A40" s="167"/>
      <c r="B40" s="121" t="s">
        <v>199</v>
      </c>
      <c r="C40" s="130" t="s">
        <v>297</v>
      </c>
      <c r="D40" s="125"/>
      <c r="E40" s="125"/>
      <c r="F40" s="125"/>
      <c r="G40" s="119" t="e">
        <f t="shared" si="0"/>
        <v>#DIV/0!</v>
      </c>
      <c r="H40" s="120" t="e">
        <f t="shared" si="3"/>
        <v>#DIV/0!</v>
      </c>
      <c r="I40" s="120" t="e">
        <f t="shared" si="2"/>
        <v>#DIV/0!</v>
      </c>
    </row>
    <row r="41" spans="1:9" ht="15" customHeight="1" thickTop="1" x14ac:dyDescent="0.25">
      <c r="A41" s="167"/>
      <c r="B41" s="40" t="s">
        <v>74</v>
      </c>
      <c r="C41" s="41" t="s">
        <v>278</v>
      </c>
      <c r="D41" s="126"/>
      <c r="E41" s="126"/>
      <c r="F41" s="126"/>
      <c r="G41" s="128" t="e">
        <f t="shared" si="0"/>
        <v>#DIV/0!</v>
      </c>
      <c r="H41" s="12" t="e">
        <f>RANK(G41,$G$41:$G$55)</f>
        <v>#DIV/0!</v>
      </c>
      <c r="I41" s="12" t="e">
        <f t="shared" si="2"/>
        <v>#DIV/0!</v>
      </c>
    </row>
    <row r="42" spans="1:9" ht="15" customHeight="1" x14ac:dyDescent="0.25">
      <c r="A42" s="167"/>
      <c r="B42" s="42" t="s">
        <v>152</v>
      </c>
      <c r="C42" s="43" t="s">
        <v>279</v>
      </c>
      <c r="D42" s="124"/>
      <c r="E42" s="124"/>
      <c r="F42" s="124"/>
      <c r="G42" s="34" t="e">
        <f t="shared" si="0"/>
        <v>#DIV/0!</v>
      </c>
      <c r="H42" s="12" t="e">
        <f t="shared" ref="H42:H55" si="4">RANK(G42,$G$41:$G$55)</f>
        <v>#DIV/0!</v>
      </c>
      <c r="I42" s="12" t="e">
        <f t="shared" si="2"/>
        <v>#DIV/0!</v>
      </c>
    </row>
    <row r="43" spans="1:9" ht="15" customHeight="1" x14ac:dyDescent="0.25">
      <c r="A43" s="167"/>
      <c r="B43" s="42" t="s">
        <v>85</v>
      </c>
      <c r="C43" s="43" t="s">
        <v>280</v>
      </c>
      <c r="D43" s="124"/>
      <c r="E43" s="124"/>
      <c r="F43" s="124"/>
      <c r="G43" s="34" t="e">
        <f t="shared" si="0"/>
        <v>#DIV/0!</v>
      </c>
      <c r="H43" s="12" t="e">
        <f t="shared" si="4"/>
        <v>#DIV/0!</v>
      </c>
      <c r="I43" s="12" t="e">
        <f t="shared" si="2"/>
        <v>#DIV/0!</v>
      </c>
    </row>
    <row r="44" spans="1:9" ht="15" customHeight="1" x14ac:dyDescent="0.25">
      <c r="A44" s="167"/>
      <c r="B44" s="42" t="s">
        <v>153</v>
      </c>
      <c r="C44" s="60" t="s">
        <v>306</v>
      </c>
      <c r="D44" s="124"/>
      <c r="E44" s="124"/>
      <c r="F44" s="124"/>
      <c r="G44" s="34" t="e">
        <f t="shared" si="0"/>
        <v>#DIV/0!</v>
      </c>
      <c r="H44" s="12" t="e">
        <f t="shared" si="4"/>
        <v>#DIV/0!</v>
      </c>
      <c r="I44" s="12" t="e">
        <f t="shared" si="2"/>
        <v>#DIV/0!</v>
      </c>
    </row>
    <row r="45" spans="1:9" ht="15" customHeight="1" x14ac:dyDescent="0.25">
      <c r="A45" s="167"/>
      <c r="B45" s="42" t="s">
        <v>154</v>
      </c>
      <c r="C45" s="43" t="s">
        <v>281</v>
      </c>
      <c r="D45" s="124"/>
      <c r="E45" s="124"/>
      <c r="F45" s="124"/>
      <c r="G45" s="34" t="e">
        <f t="shared" si="0"/>
        <v>#DIV/0!</v>
      </c>
      <c r="H45" s="12" t="e">
        <f t="shared" si="4"/>
        <v>#DIV/0!</v>
      </c>
      <c r="I45" s="12" t="e">
        <f t="shared" si="2"/>
        <v>#DIV/0!</v>
      </c>
    </row>
    <row r="46" spans="1:9" ht="15" customHeight="1" x14ac:dyDescent="0.25">
      <c r="A46" s="167"/>
      <c r="B46" s="42" t="s">
        <v>155</v>
      </c>
      <c r="C46" s="43" t="s">
        <v>282</v>
      </c>
      <c r="D46" s="124"/>
      <c r="E46" s="124"/>
      <c r="F46" s="124"/>
      <c r="G46" s="34" t="e">
        <f t="shared" si="0"/>
        <v>#DIV/0!</v>
      </c>
      <c r="H46" s="12" t="e">
        <f t="shared" si="4"/>
        <v>#DIV/0!</v>
      </c>
      <c r="I46" s="12" t="e">
        <f t="shared" si="2"/>
        <v>#DIV/0!</v>
      </c>
    </row>
    <row r="47" spans="1:9" ht="15" customHeight="1" x14ac:dyDescent="0.25">
      <c r="A47" s="167"/>
      <c r="B47" s="42" t="s">
        <v>156</v>
      </c>
      <c r="C47" s="43" t="s">
        <v>283</v>
      </c>
      <c r="D47" s="124"/>
      <c r="E47" s="124"/>
      <c r="F47" s="124"/>
      <c r="G47" s="34" t="e">
        <f t="shared" si="0"/>
        <v>#DIV/0!</v>
      </c>
      <c r="H47" s="12" t="e">
        <f t="shared" si="4"/>
        <v>#DIV/0!</v>
      </c>
      <c r="I47" s="12" t="e">
        <f t="shared" si="2"/>
        <v>#DIV/0!</v>
      </c>
    </row>
    <row r="48" spans="1:9" ht="15" customHeight="1" x14ac:dyDescent="0.25">
      <c r="A48" s="167"/>
      <c r="B48" s="42" t="s">
        <v>157</v>
      </c>
      <c r="C48" s="43" t="s">
        <v>307</v>
      </c>
      <c r="D48" s="124"/>
      <c r="E48" s="124"/>
      <c r="F48" s="124"/>
      <c r="G48" s="34" t="e">
        <f t="shared" si="0"/>
        <v>#DIV/0!</v>
      </c>
      <c r="H48" s="12" t="e">
        <f t="shared" si="4"/>
        <v>#DIV/0!</v>
      </c>
      <c r="I48" s="12" t="e">
        <f t="shared" si="2"/>
        <v>#DIV/0!</v>
      </c>
    </row>
    <row r="49" spans="1:9" ht="15" customHeight="1" x14ac:dyDescent="0.25">
      <c r="A49" s="167"/>
      <c r="B49" s="42" t="s">
        <v>158</v>
      </c>
      <c r="C49" s="43" t="s">
        <v>284</v>
      </c>
      <c r="D49" s="124"/>
      <c r="E49" s="124"/>
      <c r="F49" s="124"/>
      <c r="G49" s="34" t="e">
        <f t="shared" si="0"/>
        <v>#DIV/0!</v>
      </c>
      <c r="H49" s="12" t="e">
        <f t="shared" si="4"/>
        <v>#DIV/0!</v>
      </c>
      <c r="I49" s="12" t="e">
        <f t="shared" si="2"/>
        <v>#DIV/0!</v>
      </c>
    </row>
    <row r="50" spans="1:9" ht="15" customHeight="1" x14ac:dyDescent="0.25">
      <c r="A50" s="167"/>
      <c r="B50" s="42" t="s">
        <v>159</v>
      </c>
      <c r="C50" s="43" t="s">
        <v>285</v>
      </c>
      <c r="D50" s="124"/>
      <c r="E50" s="124"/>
      <c r="F50" s="124"/>
      <c r="G50" s="34" t="e">
        <f t="shared" si="0"/>
        <v>#DIV/0!</v>
      </c>
      <c r="H50" s="12" t="e">
        <f t="shared" si="4"/>
        <v>#DIV/0!</v>
      </c>
      <c r="I50" s="12" t="e">
        <f t="shared" si="2"/>
        <v>#DIV/0!</v>
      </c>
    </row>
    <row r="51" spans="1:9" ht="15" customHeight="1" x14ac:dyDescent="0.25">
      <c r="A51" s="167"/>
      <c r="B51" s="42" t="s">
        <v>160</v>
      </c>
      <c r="C51" s="60" t="s">
        <v>293</v>
      </c>
      <c r="D51" s="124"/>
      <c r="E51" s="124"/>
      <c r="F51" s="124"/>
      <c r="G51" s="34" t="e">
        <f t="shared" si="0"/>
        <v>#DIV/0!</v>
      </c>
      <c r="H51" s="12" t="e">
        <f t="shared" si="4"/>
        <v>#DIV/0!</v>
      </c>
      <c r="I51" s="12" t="e">
        <f t="shared" si="2"/>
        <v>#DIV/0!</v>
      </c>
    </row>
    <row r="52" spans="1:9" ht="15" customHeight="1" x14ac:dyDescent="0.25">
      <c r="A52" s="167"/>
      <c r="B52" s="42" t="s">
        <v>161</v>
      </c>
      <c r="C52" s="66" t="s">
        <v>294</v>
      </c>
      <c r="D52" s="124"/>
      <c r="E52" s="124"/>
      <c r="F52" s="124"/>
      <c r="G52" s="34" t="e">
        <f t="shared" si="0"/>
        <v>#DIV/0!</v>
      </c>
      <c r="H52" s="12" t="e">
        <f t="shared" si="4"/>
        <v>#DIV/0!</v>
      </c>
      <c r="I52" s="12" t="e">
        <f t="shared" si="2"/>
        <v>#DIV/0!</v>
      </c>
    </row>
    <row r="53" spans="1:9" ht="15" customHeight="1" x14ac:dyDescent="0.25">
      <c r="A53" s="167"/>
      <c r="B53" s="42" t="s">
        <v>162</v>
      </c>
      <c r="C53" s="43" t="s">
        <v>295</v>
      </c>
      <c r="D53" s="124"/>
      <c r="E53" s="124"/>
      <c r="F53" s="124"/>
      <c r="G53" s="34" t="e">
        <f t="shared" si="0"/>
        <v>#DIV/0!</v>
      </c>
      <c r="H53" s="12" t="e">
        <f t="shared" si="4"/>
        <v>#DIV/0!</v>
      </c>
      <c r="I53" s="12" t="e">
        <f t="shared" si="2"/>
        <v>#DIV/0!</v>
      </c>
    </row>
    <row r="54" spans="1:9" ht="15" customHeight="1" x14ac:dyDescent="0.25">
      <c r="A54" s="167"/>
      <c r="B54" s="42" t="s">
        <v>163</v>
      </c>
      <c r="C54" s="43" t="s">
        <v>286</v>
      </c>
      <c r="D54" s="124"/>
      <c r="E54" s="124"/>
      <c r="F54" s="124"/>
      <c r="G54" s="34" t="e">
        <f t="shared" si="0"/>
        <v>#DIV/0!</v>
      </c>
      <c r="H54" s="12" t="e">
        <f t="shared" si="4"/>
        <v>#DIV/0!</v>
      </c>
      <c r="I54" s="12" t="e">
        <f t="shared" si="2"/>
        <v>#DIV/0!</v>
      </c>
    </row>
    <row r="55" spans="1:9" ht="15" customHeight="1" thickBot="1" x14ac:dyDescent="0.3">
      <c r="A55" s="168"/>
      <c r="B55" s="68" t="s">
        <v>164</v>
      </c>
      <c r="C55" s="69" t="s">
        <v>287</v>
      </c>
      <c r="D55" s="127"/>
      <c r="E55" s="127"/>
      <c r="F55" s="127"/>
      <c r="G55" s="18" t="e">
        <f t="shared" si="0"/>
        <v>#DIV/0!</v>
      </c>
      <c r="H55" s="19" t="e">
        <f t="shared" si="4"/>
        <v>#DIV/0!</v>
      </c>
      <c r="I55" s="19" t="e">
        <f t="shared" si="2"/>
        <v>#DIV/0!</v>
      </c>
    </row>
  </sheetData>
  <mergeCells count="10">
    <mergeCell ref="H3:I3"/>
    <mergeCell ref="A5:A29"/>
    <mergeCell ref="A30:A55"/>
    <mergeCell ref="C1:H1"/>
    <mergeCell ref="C2:H2"/>
    <mergeCell ref="A3:A4"/>
    <mergeCell ref="B3:B4"/>
    <mergeCell ref="C3:C4"/>
    <mergeCell ref="D3:F3"/>
    <mergeCell ref="G3:G4"/>
  </mergeCells>
  <conditionalFormatting sqref="G5:G55">
    <cfRule type="cellIs" dxfId="20" priority="21" stopIfTrue="1" operator="lessThan">
      <formula>7.5</formula>
    </cfRule>
  </conditionalFormatting>
  <conditionalFormatting sqref="H5:H55">
    <cfRule type="cellIs" dxfId="19" priority="20" stopIfTrue="1" operator="greaterThanOrEqual">
      <formula>19</formula>
    </cfRule>
  </conditionalFormatting>
  <conditionalFormatting sqref="H40:H55">
    <cfRule type="cellIs" dxfId="18" priority="17" operator="greaterThan">
      <formula>13</formula>
    </cfRule>
    <cfRule type="cellIs" dxfId="17" priority="18" stopIfTrue="1" operator="greaterThan">
      <formula>13</formula>
    </cfRule>
    <cfRule type="cellIs" dxfId="16" priority="19" stopIfTrue="1" operator="greaterThanOrEqual">
      <formula>14</formula>
    </cfRule>
  </conditionalFormatting>
  <conditionalFormatting sqref="H5:H55">
    <cfRule type="cellIs" dxfId="15" priority="12" operator="greaterThan">
      <formula>13</formula>
    </cfRule>
    <cfRule type="cellIs" dxfId="14" priority="13" stopIfTrue="1" operator="greaterThan">
      <formula>13</formula>
    </cfRule>
    <cfRule type="cellIs" dxfId="13" priority="14" stopIfTrue="1" operator="greaterThan">
      <formula>13</formula>
    </cfRule>
    <cfRule type="cellIs" dxfId="12" priority="15" stopIfTrue="1" operator="greaterThan">
      <formula>13</formula>
    </cfRule>
    <cfRule type="cellIs" dxfId="11" priority="16" stopIfTrue="1" operator="equal">
      <formula>14</formula>
    </cfRule>
  </conditionalFormatting>
  <conditionalFormatting sqref="H21:H55">
    <cfRule type="cellIs" dxfId="10" priority="10" operator="greaterThan">
      <formula>18</formula>
    </cfRule>
    <cfRule type="cellIs" dxfId="9" priority="11" stopIfTrue="1" operator="greaterThan">
      <formula>18</formula>
    </cfRule>
  </conditionalFormatting>
  <conditionalFormatting sqref="I5:I55">
    <cfRule type="cellIs" dxfId="8" priority="1" operator="lessThan">
      <formula>4</formula>
    </cfRule>
    <cfRule type="cellIs" dxfId="7" priority="2" operator="lessThan">
      <formula>4</formula>
    </cfRule>
    <cfRule type="cellIs" dxfId="6" priority="3" operator="lessThan">
      <formula>4</formula>
    </cfRule>
    <cfRule type="cellIs" dxfId="5" priority="4" operator="lessThan">
      <formula>4</formula>
    </cfRule>
    <cfRule type="cellIs" dxfId="4" priority="8" operator="lessThan">
      <formula>3</formula>
    </cfRule>
    <cfRule type="cellIs" dxfId="3" priority="9" operator="greaterThan">
      <formula>44</formula>
    </cfRule>
  </conditionalFormatting>
  <conditionalFormatting sqref="H5:H55">
    <cfRule type="cellIs" dxfId="2" priority="6" operator="lessThan">
      <formula>4</formula>
    </cfRule>
    <cfRule type="cellIs" dxfId="1" priority="7" operator="lessThan">
      <formula>3</formula>
    </cfRule>
  </conditionalFormatting>
  <conditionalFormatting sqref="H35:H55">
    <cfRule type="cellIs" dxfId="0" priority="5" operator="greaterThan">
      <formula>13</formula>
    </cfRule>
  </conditionalFormatting>
  <pageMargins left="0" right="0" top="0" bottom="0" header="0" footer="0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W9</vt:lpstr>
      <vt:lpstr>T9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Dzung</dc:creator>
  <cp:lastModifiedBy>Dzung</cp:lastModifiedBy>
  <cp:lastPrinted>2020-09-18T07:51:00Z</cp:lastPrinted>
  <dcterms:created xsi:type="dcterms:W3CDTF">2020-09-10T00:08:05Z</dcterms:created>
  <dcterms:modified xsi:type="dcterms:W3CDTF">2020-09-21T07:54:12Z</dcterms:modified>
</cp:coreProperties>
</file>