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TIEN\2020-2021\DE KT\12\"/>
    </mc:Choice>
  </mc:AlternateContent>
  <xr:revisionPtr revIDLastSave="0" documentId="13_ncr:1_{498224C0-B47C-4B94-86E1-78BB8E35CC1C}" xr6:coauthVersionLast="45" xr6:coauthVersionMax="45" xr10:uidLastSave="{00000000-0000-0000-0000-000000000000}"/>
  <bookViews>
    <workbookView xWindow="-110" yWindow="-110" windowWidth="19420" windowHeight="10420" activeTab="1" xr2:uid="{00000000-000D-0000-FFFF-FFFF00000000}"/>
  </bookViews>
  <sheets>
    <sheet name="một số lưu ý" sheetId="6" r:id="rId1"/>
    <sheet name="ma trận trắc nghiệm 100" sheetId="2" r:id="rId2"/>
  </sheets>
  <definedNames>
    <definedName name="_xlnm.Print_Area" localSheetId="1">'ma trận trắc nghiệm 100'!$A$2:$V$23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 i="2" l="1"/>
  <c r="U21" i="2"/>
  <c r="S21" i="2"/>
  <c r="U18" i="2"/>
  <c r="V22" i="2"/>
  <c r="V21" i="2"/>
  <c r="O21" i="2"/>
  <c r="K21" i="2"/>
  <c r="K23" i="2" s="1"/>
  <c r="D21" i="2"/>
  <c r="G21" i="2"/>
  <c r="H21" i="2"/>
  <c r="C21" i="2"/>
  <c r="T9" i="2"/>
  <c r="T10" i="2"/>
  <c r="T11" i="2"/>
  <c r="T12" i="2"/>
  <c r="T13" i="2"/>
  <c r="T14" i="2"/>
  <c r="S9" i="2"/>
  <c r="S10" i="2"/>
  <c r="S11" i="2"/>
  <c r="S12" i="2"/>
  <c r="S13" i="2"/>
  <c r="S14" i="2"/>
  <c r="S15" i="2"/>
  <c r="P9" i="2"/>
  <c r="P10" i="2"/>
  <c r="P11" i="2"/>
  <c r="P12" i="2"/>
  <c r="P13" i="2"/>
  <c r="P14" i="2"/>
  <c r="L9" i="2"/>
  <c r="U9" i="2" s="1"/>
  <c r="L10" i="2"/>
  <c r="U10" i="2" s="1"/>
  <c r="L11" i="2"/>
  <c r="L12" i="2"/>
  <c r="L13" i="2"/>
  <c r="L14" i="2"/>
  <c r="H9" i="2"/>
  <c r="H10" i="2"/>
  <c r="H11" i="2"/>
  <c r="U11" i="2" s="1"/>
  <c r="H12" i="2"/>
  <c r="H13" i="2"/>
  <c r="H14" i="2"/>
  <c r="D9" i="2"/>
  <c r="D10" i="2"/>
  <c r="D11" i="2"/>
  <c r="D12" i="2"/>
  <c r="D13" i="2"/>
  <c r="D14" i="2"/>
  <c r="U14" i="2" l="1"/>
  <c r="U12" i="2"/>
  <c r="U13" i="2"/>
  <c r="S19" i="2"/>
  <c r="D15" i="2"/>
  <c r="R19" i="2"/>
  <c r="P19" i="2"/>
  <c r="N18" i="2"/>
  <c r="L19" i="2"/>
  <c r="J19" i="2"/>
  <c r="H19" i="2"/>
  <c r="F19" i="2"/>
  <c r="D19" i="2"/>
  <c r="Q21" i="2" l="1"/>
  <c r="M21" i="2"/>
  <c r="I21" i="2"/>
  <c r="E21" i="2"/>
  <c r="C23" i="2"/>
  <c r="T20" i="2"/>
  <c r="S20" i="2"/>
  <c r="R20" i="2"/>
  <c r="P20" i="2"/>
  <c r="N20" i="2"/>
  <c r="U19" i="2" s="1"/>
  <c r="L20" i="2"/>
  <c r="J20" i="2"/>
  <c r="H20" i="2"/>
  <c r="F20" i="2"/>
  <c r="D20" i="2"/>
  <c r="T18" i="2"/>
  <c r="S18" i="2"/>
  <c r="R18" i="2"/>
  <c r="P18" i="2"/>
  <c r="N19" i="2"/>
  <c r="L18" i="2"/>
  <c r="J18" i="2"/>
  <c r="H18" i="2"/>
  <c r="F18" i="2"/>
  <c r="D18" i="2"/>
  <c r="T17" i="2"/>
  <c r="S17" i="2"/>
  <c r="R17" i="2"/>
  <c r="P17" i="2"/>
  <c r="N17" i="2"/>
  <c r="L17" i="2"/>
  <c r="J17" i="2"/>
  <c r="H17" i="2"/>
  <c r="F17" i="2"/>
  <c r="D17" i="2"/>
  <c r="T16" i="2"/>
  <c r="S16" i="2"/>
  <c r="R16" i="2"/>
  <c r="P16" i="2"/>
  <c r="N16" i="2"/>
  <c r="L16" i="2"/>
  <c r="J16" i="2"/>
  <c r="H16" i="2"/>
  <c r="F16" i="2"/>
  <c r="D16" i="2"/>
  <c r="T15" i="2"/>
  <c r="R15" i="2"/>
  <c r="P15" i="2"/>
  <c r="N15" i="2"/>
  <c r="L15" i="2"/>
  <c r="J15" i="2"/>
  <c r="H15" i="2"/>
  <c r="F15" i="2"/>
  <c r="L21" i="2" l="1"/>
  <c r="F21" i="2"/>
  <c r="G23" i="2"/>
  <c r="J21" i="2"/>
  <c r="U17" i="2"/>
  <c r="U20" i="2"/>
  <c r="R21" i="2"/>
  <c r="T21" i="2"/>
  <c r="O23" i="2"/>
  <c r="N21" i="2"/>
  <c r="U16" i="2"/>
  <c r="U15" i="2"/>
  <c r="V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tc={DDE4892F-5855-1642-BD67-622F5881EA2C}</author>
    <author>tc={8A9D398B-AA15-3E4C-85A0-7FCDA968FA53}</author>
    <author>tc={30BE7436-A013-EF44-A984-D9A8559F5143}</author>
    <author>tc={294F05C3-321D-D64D-B65E-8A114543CA8E}</author>
    <author>tc={F07A52B8-EB87-9047-BFE9-E0822D497104}</author>
    <author>tc={338F6320-2C36-BD4A-8E3D-034960777E55}</author>
    <author>tc={B5DB4AE8-0D63-8446-9008-5E88101CA746}</author>
    <author>tc={CFC0F767-2917-8F46-A4E4-FC07F364DFA7}</author>
    <author>tc={BF072086-A64A-F840-B5FE-35FF42067303}</author>
    <author>tc={DC292233-FB20-6A49-87F2-4D600DA1F396}</author>
    <author>tc={B7E62E77-ACE2-9740-AD56-85CCEE14B87A}</author>
    <author>tc={51E2D920-A57D-1E44-88E1-6271F42BCE1A}</author>
    <author>tc={6C917695-F325-AA43-855A-717099F6AA67}</author>
  </authors>
  <commentList>
    <comment ref="V6" authorId="0" shapeId="0" xr:uid="{00000000-0006-0000-0100-000001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100-000002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100-000003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100-000004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100-000005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100-000006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100-000007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100-000008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100-000009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100-00000A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100-00000B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100-00000C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 ref="Z22" authorId="12" shapeId="0" xr:uid="{00000000-0006-0000-0100-00000D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tự luận
</t>
        </r>
      </text>
    </comment>
  </commentList>
</comments>
</file>

<file path=xl/sharedStrings.xml><?xml version="1.0" encoding="utf-8"?>
<sst xmlns="http://schemas.openxmlformats.org/spreadsheetml/2006/main" count="52" uniqueCount="38">
  <si>
    <t>stt</t>
  </si>
  <si>
    <t>NỘI DUNG KIẾN THỨC</t>
  </si>
  <si>
    <t>CÂU HỎI THEO MỨC ĐỘ NHẬN THỨC</t>
  </si>
  <si>
    <t>NHẬN BIÊT</t>
  </si>
  <si>
    <t>THÔNG HIỂU</t>
  </si>
  <si>
    <t>VẬN DỤNG</t>
  </si>
  <si>
    <t>VẬN DỤNG CAO</t>
  </si>
  <si>
    <t>chTN</t>
  </si>
  <si>
    <t>Thời gian</t>
  </si>
  <si>
    <t>ch TL</t>
  </si>
  <si>
    <t>chTL</t>
  </si>
  <si>
    <t>Tổng thời gian</t>
  </si>
  <si>
    <t>tỉ lệ %</t>
  </si>
  <si>
    <t xml:space="preserve">tổng </t>
  </si>
  <si>
    <t xml:space="preserve">tỉ lệ </t>
  </si>
  <si>
    <t>tổng số câu</t>
  </si>
  <si>
    <t>tổng điểm</t>
  </si>
  <si>
    <t>thời gian/ câu trắc nghiệm/tự luận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</si>
  <si>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</si>
  <si>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</si>
  <si>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</si>
  <si>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</si>
  <si>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</si>
  <si>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</si>
  <si>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MA TRẬN ĐỀ KIỂM TRA CUỐI KỲ 1</t>
  </si>
  <si>
    <t>MÔN  ĐỊA LÍ  LỚP 12, THỜI GIAN 50 PHÚT</t>
  </si>
  <si>
    <t>Bài 11: Thiên nhiên phân hóa đa dạng.</t>
  </si>
  <si>
    <t>Bài 12: Thiên nhiên phân hóa đa dạng.</t>
  </si>
  <si>
    <t>Bài 14: Sử dụng và bảo vệ tài nguyên thiên nhiên.</t>
  </si>
  <si>
    <t>Bài 15: Bảo vệ môi trường và phòng chống thiên tai.</t>
  </si>
  <si>
    <t>Bài 16: Đặc điểm dân số. Phân bố dân cư.</t>
  </si>
  <si>
    <t>Bài 17: Lao động và việc làm.</t>
  </si>
  <si>
    <t>Bài 1: Vị trí địa lí. Phạm vi lãnh thổ</t>
  </si>
  <si>
    <t>Bài 6: Đất nước nhiều đồi núi</t>
  </si>
  <si>
    <t>Bài 7: Đất nước nhiều đồi núi</t>
  </si>
  <si>
    <t>Bài 8: Thiên nhiên chịu ảnh hưởng sâu sắc của biển</t>
  </si>
  <si>
    <t>Bài 9: Thiên nhiên nhiệt đới ẩm gió mùa</t>
  </si>
  <si>
    <t>Bài 10: Thiên nhiên nhiệt đới ẩm gió mùa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</si>
</sst>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3"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i/>
      <sz val="14"/>
      <color theme="1"/>
      <name val="Times New Roman"/>
      <family val="1"/>
    </font>
    <font>
      <b/>
      <i/>
      <sz val="14"/>
      <color theme="1"/>
      <name val="Times New Roman"/>
      <family val="1"/>
    </font>
    <font>
      <i/>
      <sz val="12"/>
      <color theme="1"/>
      <name val="Times New Roman"/>
      <family val="1"/>
    </font>
    <font>
      <b/>
      <sz val="14"/>
      <color rgb="FF000000"/>
      <name val="Times New Roman"/>
      <family val="1"/>
    </font>
    <font>
      <b/>
      <i/>
      <sz val="12"/>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2" fontId="4" fillId="0" borderId="0" xfId="0" applyNumberFormat="1" applyFont="1" applyAlignment="1">
      <alignment vertical="center"/>
    </xf>
    <xf numFmtId="0" fontId="3" fillId="0" borderId="0" xfId="0" applyFont="1" applyAlignment="1">
      <alignment vertical="center"/>
    </xf>
    <xf numFmtId="0" fontId="8" fillId="0" borderId="1" xfId="0" applyFont="1" applyBorder="1" applyAlignment="1">
      <alignment horizontal="center" vertical="center"/>
    </xf>
    <xf numFmtId="41" fontId="8" fillId="0" borderId="1" xfId="1" applyFont="1" applyBorder="1" applyAlignment="1">
      <alignment horizontal="center" vertical="center"/>
    </xf>
    <xf numFmtId="41" fontId="8" fillId="0" borderId="1" xfId="0" applyNumberFormat="1" applyFont="1" applyBorder="1" applyAlignment="1">
      <alignment horizontal="center" vertical="center"/>
    </xf>
    <xf numFmtId="0" fontId="7" fillId="0" borderId="1" xfId="0" applyFont="1" applyBorder="1" applyAlignment="1">
      <alignment vertical="center"/>
    </xf>
    <xf numFmtId="0" fontId="9" fillId="0" borderId="1" xfId="0" applyFont="1" applyBorder="1" applyAlignment="1">
      <alignment vertical="center"/>
    </xf>
    <xf numFmtId="41" fontId="2" fillId="0" borderId="1" xfId="0" applyNumberFormat="1" applyFont="1" applyBorder="1" applyAlignment="1">
      <alignment vertical="center"/>
    </xf>
    <xf numFmtId="9" fontId="2" fillId="0" borderId="1" xfId="2" applyFont="1" applyBorder="1" applyAlignment="1">
      <alignment vertical="center"/>
    </xf>
    <xf numFmtId="9" fontId="7" fillId="0" borderId="1" xfId="0" applyNumberFormat="1" applyFont="1" applyBorder="1" applyAlignment="1">
      <alignment vertical="center"/>
    </xf>
    <xf numFmtId="0" fontId="10" fillId="0" borderId="0" xfId="0" applyFont="1"/>
    <xf numFmtId="0" fontId="7" fillId="0" borderId="1" xfId="0" applyFont="1" applyBorder="1" applyAlignment="1">
      <alignment horizontal="center" vertical="center"/>
    </xf>
    <xf numFmtId="0" fontId="0" fillId="0" borderId="0" xfId="0" applyAlignment="1">
      <alignment horizontal="left" vertical="center" wrapText="1"/>
    </xf>
    <xf numFmtId="0" fontId="9" fillId="0" borderId="0" xfId="0" applyFont="1" applyAlignment="1">
      <alignment vertical="center"/>
    </xf>
    <xf numFmtId="0" fontId="7"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7" fillId="0" borderId="1" xfId="0" applyFont="1" applyBorder="1" applyAlignment="1">
      <alignment horizontal="center" vertical="center"/>
    </xf>
    <xf numFmtId="0" fontId="10" fillId="0" borderId="0" xfId="0" applyFont="1" applyBorder="1" applyAlignment="1">
      <alignment horizontal="center" vertical="center" wrapText="1"/>
    </xf>
    <xf numFmtId="0" fontId="3" fillId="0" borderId="1" xfId="0" applyFont="1" applyBorder="1" applyAlignment="1">
      <alignment horizontal="center" vertical="center" wrapText="1"/>
    </xf>
    <xf numFmtId="41" fontId="9" fillId="0" borderId="1" xfId="0" applyNumberFormat="1" applyFont="1" applyBorder="1" applyAlignment="1">
      <alignment vertical="center"/>
    </xf>
    <xf numFmtId="0" fontId="7" fillId="0" borderId="0" xfId="0" applyFont="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top" wrapText="1"/>
    </xf>
    <xf numFmtId="0" fontId="9" fillId="0" borderId="1"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9" fontId="7" fillId="0" borderId="1" xfId="0" applyNumberFormat="1" applyFont="1" applyBorder="1" applyAlignment="1">
      <alignment horizontal="center" vertical="center"/>
    </xf>
    <xf numFmtId="0" fontId="11"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vertical="center" wrapText="1"/>
    </xf>
    <xf numFmtId="10" fontId="12" fillId="0" borderId="1" xfId="0" applyNumberFormat="1" applyFont="1" applyBorder="1" applyAlignment="1">
      <alignment horizontal="center" vertical="center" wrapText="1"/>
    </xf>
    <xf numFmtId="10" fontId="8" fillId="0" borderId="1" xfId="0" applyNumberFormat="1"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opLeftCell="A4" zoomScaleNormal="100" workbookViewId="0">
      <selection activeCell="M3" sqref="M3"/>
    </sheetView>
  </sheetViews>
  <sheetFormatPr defaultColWidth="11" defaultRowHeight="15.5" x14ac:dyDescent="0.35"/>
  <cols>
    <col min="1" max="1" width="6.08203125" customWidth="1"/>
  </cols>
  <sheetData>
    <row r="1" spans="1:12" ht="17.5" x14ac:dyDescent="0.35">
      <c r="A1" s="18" t="s">
        <v>18</v>
      </c>
    </row>
    <row r="2" spans="1:12" s="17" customFormat="1" ht="70" customHeight="1" x14ac:dyDescent="0.35">
      <c r="A2" s="21">
        <v>1</v>
      </c>
      <c r="B2" s="26" t="s">
        <v>19</v>
      </c>
      <c r="C2" s="26"/>
      <c r="D2" s="26"/>
      <c r="E2" s="26"/>
      <c r="F2" s="26"/>
      <c r="G2" s="26"/>
      <c r="H2" s="26"/>
      <c r="I2" s="26"/>
      <c r="J2" s="26"/>
      <c r="K2" s="26"/>
      <c r="L2" s="26"/>
    </row>
    <row r="3" spans="1:12" ht="65.150000000000006" customHeight="1" x14ac:dyDescent="0.35">
      <c r="A3" s="20">
        <v>2</v>
      </c>
      <c r="B3" s="26" t="s">
        <v>20</v>
      </c>
      <c r="C3" s="26"/>
      <c r="D3" s="26"/>
      <c r="E3" s="26"/>
      <c r="F3" s="26"/>
      <c r="G3" s="26"/>
      <c r="H3" s="26"/>
      <c r="I3" s="26"/>
      <c r="J3" s="26"/>
      <c r="K3" s="26"/>
      <c r="L3" s="26"/>
    </row>
    <row r="4" spans="1:12" ht="18" x14ac:dyDescent="0.4">
      <c r="A4" s="20">
        <v>3</v>
      </c>
      <c r="B4" s="19" t="s">
        <v>21</v>
      </c>
      <c r="C4" s="19"/>
      <c r="D4" s="19"/>
      <c r="E4" s="19"/>
      <c r="F4" s="19"/>
      <c r="G4" s="19"/>
      <c r="H4" s="19"/>
      <c r="I4" s="19"/>
      <c r="J4" s="19"/>
      <c r="K4" s="19"/>
      <c r="L4" s="19"/>
    </row>
    <row r="5" spans="1:12" s="2" customFormat="1" ht="200.15" customHeight="1" x14ac:dyDescent="0.35">
      <c r="A5" s="20"/>
      <c r="B5" s="27" t="s">
        <v>22</v>
      </c>
      <c r="C5" s="27"/>
      <c r="D5" s="27"/>
      <c r="E5" s="27"/>
      <c r="F5" s="27"/>
      <c r="G5" s="27"/>
      <c r="H5" s="27"/>
      <c r="I5" s="27"/>
      <c r="J5" s="27"/>
      <c r="K5" s="27"/>
      <c r="L5" s="27"/>
    </row>
    <row r="6" spans="1:12" ht="373" customHeight="1" x14ac:dyDescent="0.35">
      <c r="B6" s="28" t="s">
        <v>23</v>
      </c>
      <c r="C6" s="28"/>
      <c r="D6" s="28"/>
      <c r="E6" s="28"/>
      <c r="F6" s="28"/>
      <c r="G6" s="28"/>
      <c r="H6" s="28"/>
      <c r="I6" s="28"/>
      <c r="J6" s="28"/>
      <c r="K6" s="28"/>
      <c r="L6" s="28"/>
    </row>
  </sheetData>
  <mergeCells count="4">
    <mergeCell ref="B2:L2"/>
    <mergeCell ref="B3:L3"/>
    <mergeCell ref="B5:L5"/>
    <mergeCell ref="B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23"/>
  <sheetViews>
    <sheetView tabSelected="1" topLeftCell="A16" zoomScale="60" zoomScaleNormal="60" workbookViewId="0">
      <selection activeCell="V16" sqref="V16"/>
    </sheetView>
  </sheetViews>
  <sheetFormatPr defaultColWidth="10.83203125" defaultRowHeight="15.5" x14ac:dyDescent="0.35"/>
  <cols>
    <col min="1" max="1" width="6.83203125" style="2" customWidth="1"/>
    <col min="2" max="2" width="35.83203125" style="2" customWidth="1"/>
    <col min="3" max="20" width="7" style="2" customWidth="1"/>
    <col min="21" max="16384" width="10.83203125" style="2"/>
  </cols>
  <sheetData>
    <row r="2" spans="1:25" ht="30" customHeight="1" x14ac:dyDescent="0.35">
      <c r="A2" s="30" t="s">
        <v>24</v>
      </c>
      <c r="B2" s="30"/>
      <c r="C2" s="30"/>
      <c r="D2" s="30"/>
      <c r="E2" s="30"/>
      <c r="F2" s="30"/>
      <c r="G2" s="30"/>
      <c r="H2" s="30"/>
      <c r="I2" s="30"/>
      <c r="J2" s="30"/>
      <c r="K2" s="30"/>
      <c r="L2" s="30"/>
      <c r="M2" s="30"/>
      <c r="N2" s="30"/>
      <c r="O2" s="30"/>
      <c r="P2" s="30"/>
      <c r="Q2" s="30"/>
      <c r="R2" s="30"/>
      <c r="S2" s="30"/>
      <c r="T2" s="30"/>
      <c r="U2" s="30"/>
      <c r="V2" s="30"/>
    </row>
    <row r="3" spans="1:25" ht="33" customHeight="1" x14ac:dyDescent="0.35">
      <c r="A3" s="30" t="s">
        <v>25</v>
      </c>
      <c r="B3" s="30"/>
      <c r="C3" s="30"/>
      <c r="D3" s="30"/>
      <c r="E3" s="30"/>
      <c r="F3" s="30"/>
      <c r="G3" s="30"/>
      <c r="H3" s="30"/>
      <c r="I3" s="30"/>
      <c r="J3" s="30"/>
      <c r="K3" s="30"/>
      <c r="L3" s="30"/>
      <c r="M3" s="30"/>
      <c r="N3" s="30"/>
      <c r="O3" s="30"/>
      <c r="P3" s="30"/>
      <c r="Q3" s="30"/>
      <c r="R3" s="30"/>
      <c r="S3" s="30"/>
      <c r="T3" s="30"/>
      <c r="U3" s="30"/>
      <c r="V3" s="30"/>
    </row>
    <row r="4" spans="1:25" ht="28" customHeight="1" x14ac:dyDescent="0.35">
      <c r="B4" s="3" t="s">
        <v>17</v>
      </c>
      <c r="C4" s="15"/>
      <c r="D4" s="15">
        <v>0.75</v>
      </c>
      <c r="E4" s="15"/>
      <c r="F4" s="15">
        <v>3.5</v>
      </c>
      <c r="G4" s="15"/>
      <c r="H4" s="15">
        <v>1</v>
      </c>
      <c r="I4" s="15"/>
      <c r="J4" s="15">
        <v>4</v>
      </c>
      <c r="K4" s="15"/>
      <c r="L4" s="15">
        <v>1.5</v>
      </c>
      <c r="M4" s="15"/>
      <c r="N4" s="15">
        <v>4.5</v>
      </c>
      <c r="O4" s="15"/>
      <c r="P4" s="15">
        <v>2.25</v>
      </c>
      <c r="Q4" s="15"/>
      <c r="R4" s="15">
        <v>6</v>
      </c>
      <c r="S4" s="15"/>
    </row>
    <row r="5" spans="1:25" ht="25" customHeight="1" x14ac:dyDescent="0.35"/>
    <row r="6" spans="1:25" ht="42" customHeight="1" x14ac:dyDescent="0.35">
      <c r="A6" s="31" t="s">
        <v>0</v>
      </c>
      <c r="B6" s="31" t="s">
        <v>1</v>
      </c>
      <c r="C6" s="32" t="s">
        <v>2</v>
      </c>
      <c r="D6" s="32"/>
      <c r="E6" s="32"/>
      <c r="F6" s="32"/>
      <c r="G6" s="32"/>
      <c r="H6" s="32"/>
      <c r="I6" s="32"/>
      <c r="J6" s="32"/>
      <c r="K6" s="32"/>
      <c r="L6" s="32"/>
      <c r="M6" s="32"/>
      <c r="N6" s="32"/>
      <c r="O6" s="32"/>
      <c r="P6" s="32"/>
      <c r="Q6" s="32"/>
      <c r="R6" s="32"/>
      <c r="S6" s="31" t="s">
        <v>15</v>
      </c>
      <c r="T6" s="31"/>
      <c r="U6" s="31" t="s">
        <v>11</v>
      </c>
      <c r="V6" s="31" t="s">
        <v>12</v>
      </c>
      <c r="W6" s="33"/>
      <c r="X6" s="34"/>
      <c r="Y6" s="34"/>
    </row>
    <row r="7" spans="1:25" ht="28" customHeight="1" x14ac:dyDescent="0.35">
      <c r="A7" s="31"/>
      <c r="B7" s="31"/>
      <c r="C7" s="31" t="s">
        <v>3</v>
      </c>
      <c r="D7" s="31"/>
      <c r="E7" s="31"/>
      <c r="F7" s="31"/>
      <c r="G7" s="31" t="s">
        <v>4</v>
      </c>
      <c r="H7" s="31"/>
      <c r="I7" s="31"/>
      <c r="J7" s="31"/>
      <c r="K7" s="31" t="s">
        <v>5</v>
      </c>
      <c r="L7" s="31"/>
      <c r="M7" s="31"/>
      <c r="N7" s="31"/>
      <c r="O7" s="31" t="s">
        <v>6</v>
      </c>
      <c r="P7" s="31"/>
      <c r="Q7" s="31"/>
      <c r="R7" s="31"/>
      <c r="S7" s="31"/>
      <c r="T7" s="31"/>
      <c r="U7" s="31"/>
      <c r="V7" s="31"/>
      <c r="W7" s="33"/>
      <c r="X7" s="34"/>
      <c r="Y7" s="34"/>
    </row>
    <row r="8" spans="1:25" ht="30" x14ac:dyDescent="0.35">
      <c r="A8" s="31"/>
      <c r="B8" s="31"/>
      <c r="C8" s="1" t="s">
        <v>7</v>
      </c>
      <c r="D8" s="1" t="s">
        <v>8</v>
      </c>
      <c r="E8" s="1" t="s">
        <v>9</v>
      </c>
      <c r="F8" s="1" t="s">
        <v>8</v>
      </c>
      <c r="G8" s="1" t="s">
        <v>7</v>
      </c>
      <c r="H8" s="1" t="s">
        <v>8</v>
      </c>
      <c r="I8" s="1" t="s">
        <v>9</v>
      </c>
      <c r="J8" s="1" t="s">
        <v>8</v>
      </c>
      <c r="K8" s="1" t="s">
        <v>7</v>
      </c>
      <c r="L8" s="1" t="s">
        <v>8</v>
      </c>
      <c r="M8" s="1" t="s">
        <v>9</v>
      </c>
      <c r="N8" s="1" t="s">
        <v>8</v>
      </c>
      <c r="O8" s="1" t="s">
        <v>7</v>
      </c>
      <c r="P8" s="1" t="s">
        <v>8</v>
      </c>
      <c r="Q8" s="1" t="s">
        <v>9</v>
      </c>
      <c r="R8" s="1" t="s">
        <v>8</v>
      </c>
      <c r="S8" s="1" t="s">
        <v>7</v>
      </c>
      <c r="T8" s="1" t="s">
        <v>10</v>
      </c>
      <c r="U8" s="31"/>
      <c r="V8" s="31"/>
      <c r="W8" s="33"/>
      <c r="X8" s="34"/>
      <c r="Y8" s="34"/>
    </row>
    <row r="9" spans="1:25" ht="35" x14ac:dyDescent="0.35">
      <c r="A9" s="44">
        <v>1</v>
      </c>
      <c r="B9" s="43" t="s">
        <v>32</v>
      </c>
      <c r="C9" s="45">
        <v>2</v>
      </c>
      <c r="D9" s="8">
        <f t="shared" ref="D9:D14" si="0">C9*D$4</f>
        <v>1.5</v>
      </c>
      <c r="E9" s="46"/>
      <c r="F9" s="46"/>
      <c r="G9" s="45">
        <v>1</v>
      </c>
      <c r="H9" s="8">
        <f t="shared" ref="H9:H14" si="1">G9*H$4</f>
        <v>1</v>
      </c>
      <c r="I9" s="46"/>
      <c r="J9" s="46"/>
      <c r="K9" s="45">
        <v>1</v>
      </c>
      <c r="L9" s="8">
        <f t="shared" ref="L9:L14" si="2">K9*L$4</f>
        <v>1.5</v>
      </c>
      <c r="M9" s="46"/>
      <c r="N9" s="46"/>
      <c r="O9" s="46"/>
      <c r="P9" s="8">
        <f t="shared" ref="P9:P14" si="3">O9*P$4</f>
        <v>0</v>
      </c>
      <c r="Q9" s="46"/>
      <c r="R9" s="46"/>
      <c r="S9" s="7">
        <f t="shared" ref="S9:S14" si="4">C9+G9+K9+O9</f>
        <v>4</v>
      </c>
      <c r="T9" s="7">
        <f t="shared" ref="T9:T14" si="5">E9+I9+M9+Q9</f>
        <v>0</v>
      </c>
      <c r="U9" s="9">
        <f t="shared" ref="U9:U14" si="6">D9+F9+H9+J9+L9+N9+P9+R9</f>
        <v>4</v>
      </c>
      <c r="V9" s="47">
        <v>0.09</v>
      </c>
      <c r="W9" s="23"/>
      <c r="X9" s="23"/>
      <c r="Y9" s="23"/>
    </row>
    <row r="10" spans="1:25" ht="18" x14ac:dyDescent="0.35">
      <c r="A10" s="44">
        <v>2</v>
      </c>
      <c r="B10" s="43" t="s">
        <v>33</v>
      </c>
      <c r="C10" s="45">
        <v>1</v>
      </c>
      <c r="D10" s="8">
        <f t="shared" si="0"/>
        <v>0.75</v>
      </c>
      <c r="E10" s="46"/>
      <c r="F10" s="46"/>
      <c r="G10" s="45">
        <v>1</v>
      </c>
      <c r="H10" s="8">
        <f t="shared" si="1"/>
        <v>1</v>
      </c>
      <c r="I10" s="46"/>
      <c r="J10" s="46"/>
      <c r="K10" s="45">
        <v>1</v>
      </c>
      <c r="L10" s="8">
        <f t="shared" si="2"/>
        <v>1.5</v>
      </c>
      <c r="M10" s="46"/>
      <c r="N10" s="46"/>
      <c r="O10" s="46"/>
      <c r="P10" s="8">
        <f t="shared" si="3"/>
        <v>0</v>
      </c>
      <c r="Q10" s="46"/>
      <c r="R10" s="46"/>
      <c r="S10" s="7">
        <f t="shared" si="4"/>
        <v>3</v>
      </c>
      <c r="T10" s="7">
        <f t="shared" si="5"/>
        <v>0</v>
      </c>
      <c r="U10" s="9">
        <f t="shared" si="6"/>
        <v>3.25</v>
      </c>
      <c r="V10" s="47">
        <v>6.6600000000000006E-2</v>
      </c>
      <c r="W10" s="23"/>
      <c r="X10" s="23"/>
      <c r="Y10" s="23"/>
    </row>
    <row r="11" spans="1:25" ht="18" x14ac:dyDescent="0.35">
      <c r="A11" s="44">
        <v>3</v>
      </c>
      <c r="B11" s="43" t="s">
        <v>34</v>
      </c>
      <c r="C11" s="45">
        <v>1</v>
      </c>
      <c r="D11" s="8">
        <f t="shared" si="0"/>
        <v>0.75</v>
      </c>
      <c r="E11" s="46"/>
      <c r="F11" s="46"/>
      <c r="G11" s="45">
        <v>1</v>
      </c>
      <c r="H11" s="8">
        <f t="shared" si="1"/>
        <v>1</v>
      </c>
      <c r="I11" s="46"/>
      <c r="J11" s="46"/>
      <c r="K11" s="45"/>
      <c r="L11" s="8">
        <f t="shared" si="2"/>
        <v>0</v>
      </c>
      <c r="M11" s="46"/>
      <c r="N11" s="46"/>
      <c r="O11" s="46"/>
      <c r="P11" s="8">
        <f t="shared" si="3"/>
        <v>0</v>
      </c>
      <c r="Q11" s="46"/>
      <c r="R11" s="46"/>
      <c r="S11" s="7">
        <f t="shared" si="4"/>
        <v>2</v>
      </c>
      <c r="T11" s="7">
        <f t="shared" si="5"/>
        <v>0</v>
      </c>
      <c r="U11" s="9">
        <f t="shared" si="6"/>
        <v>1.75</v>
      </c>
      <c r="V11" s="47">
        <v>4.3999999999999997E-2</v>
      </c>
      <c r="W11" s="23"/>
      <c r="X11" s="23"/>
      <c r="Y11" s="23"/>
    </row>
    <row r="12" spans="1:25" ht="35" x14ac:dyDescent="0.35">
      <c r="A12" s="44">
        <v>4</v>
      </c>
      <c r="B12" s="43" t="s">
        <v>35</v>
      </c>
      <c r="C12" s="45">
        <v>1</v>
      </c>
      <c r="D12" s="8">
        <f t="shared" si="0"/>
        <v>0.75</v>
      </c>
      <c r="E12" s="46"/>
      <c r="F12" s="46"/>
      <c r="G12" s="45">
        <v>1</v>
      </c>
      <c r="H12" s="8">
        <f t="shared" si="1"/>
        <v>1</v>
      </c>
      <c r="I12" s="46"/>
      <c r="J12" s="46"/>
      <c r="K12" s="45">
        <v>1</v>
      </c>
      <c r="L12" s="8">
        <f t="shared" si="2"/>
        <v>1.5</v>
      </c>
      <c r="M12" s="46"/>
      <c r="N12" s="46"/>
      <c r="O12" s="46"/>
      <c r="P12" s="8">
        <f t="shared" si="3"/>
        <v>0</v>
      </c>
      <c r="Q12" s="46"/>
      <c r="R12" s="46"/>
      <c r="S12" s="7">
        <f t="shared" si="4"/>
        <v>3</v>
      </c>
      <c r="T12" s="7">
        <f t="shared" si="5"/>
        <v>0</v>
      </c>
      <c r="U12" s="9">
        <f t="shared" si="6"/>
        <v>3.25</v>
      </c>
      <c r="V12" s="47">
        <v>6.6600000000000006E-2</v>
      </c>
      <c r="W12" s="23"/>
      <c r="X12" s="23"/>
      <c r="Y12" s="23"/>
    </row>
    <row r="13" spans="1:25" ht="35" x14ac:dyDescent="0.35">
      <c r="A13" s="44">
        <v>5</v>
      </c>
      <c r="B13" s="43" t="s">
        <v>36</v>
      </c>
      <c r="C13" s="45">
        <v>2</v>
      </c>
      <c r="D13" s="8">
        <f t="shared" si="0"/>
        <v>1.5</v>
      </c>
      <c r="E13" s="46"/>
      <c r="F13" s="46"/>
      <c r="G13" s="45">
        <v>1</v>
      </c>
      <c r="H13" s="8">
        <f t="shared" si="1"/>
        <v>1</v>
      </c>
      <c r="I13" s="46"/>
      <c r="J13" s="46"/>
      <c r="K13" s="45">
        <v>1</v>
      </c>
      <c r="L13" s="8">
        <f t="shared" si="2"/>
        <v>1.5</v>
      </c>
      <c r="M13" s="46"/>
      <c r="N13" s="46"/>
      <c r="O13" s="46"/>
      <c r="P13" s="8">
        <f t="shared" si="3"/>
        <v>0</v>
      </c>
      <c r="Q13" s="46"/>
      <c r="R13" s="46"/>
      <c r="S13" s="7">
        <f t="shared" si="4"/>
        <v>4</v>
      </c>
      <c r="T13" s="7">
        <f t="shared" si="5"/>
        <v>0</v>
      </c>
      <c r="U13" s="9">
        <f t="shared" si="6"/>
        <v>4</v>
      </c>
      <c r="V13" s="47">
        <v>0.09</v>
      </c>
      <c r="W13" s="23"/>
      <c r="X13" s="23"/>
      <c r="Y13" s="23"/>
    </row>
    <row r="14" spans="1:25" ht="35" x14ac:dyDescent="0.35">
      <c r="A14" s="24">
        <v>6</v>
      </c>
      <c r="B14" s="43" t="s">
        <v>37</v>
      </c>
      <c r="C14" s="45">
        <v>1</v>
      </c>
      <c r="D14" s="8">
        <f t="shared" si="0"/>
        <v>0.75</v>
      </c>
      <c r="E14" s="46"/>
      <c r="F14" s="46"/>
      <c r="G14" s="45">
        <v>1</v>
      </c>
      <c r="H14" s="8">
        <f t="shared" si="1"/>
        <v>1</v>
      </c>
      <c r="I14" s="46"/>
      <c r="J14" s="46"/>
      <c r="K14" s="45"/>
      <c r="L14" s="8">
        <f t="shared" si="2"/>
        <v>0</v>
      </c>
      <c r="M14" s="46"/>
      <c r="N14" s="46"/>
      <c r="O14" s="46"/>
      <c r="P14" s="8">
        <f t="shared" si="3"/>
        <v>0</v>
      </c>
      <c r="Q14" s="46"/>
      <c r="R14" s="46"/>
      <c r="S14" s="7">
        <f t="shared" si="4"/>
        <v>2</v>
      </c>
      <c r="T14" s="7">
        <f t="shared" si="5"/>
        <v>0</v>
      </c>
      <c r="U14" s="9">
        <f t="shared" si="6"/>
        <v>1.75</v>
      </c>
      <c r="V14" s="47">
        <v>4.3999999999999997E-2</v>
      </c>
      <c r="W14" s="23"/>
      <c r="X14" s="23"/>
      <c r="Y14" s="23"/>
    </row>
    <row r="15" spans="1:25" s="4" customFormat="1" ht="34" customHeight="1" x14ac:dyDescent="0.35">
      <c r="A15" s="16">
        <v>7</v>
      </c>
      <c r="B15" s="40" t="s">
        <v>26</v>
      </c>
      <c r="C15" s="7">
        <v>2</v>
      </c>
      <c r="D15" s="8">
        <f>C15*D$4</f>
        <v>1.5</v>
      </c>
      <c r="E15" s="7"/>
      <c r="F15" s="8">
        <f>E15*F$4</f>
        <v>0</v>
      </c>
      <c r="G15" s="7">
        <v>1</v>
      </c>
      <c r="H15" s="8">
        <f>G15*H$4</f>
        <v>1</v>
      </c>
      <c r="I15" s="7"/>
      <c r="J15" s="8">
        <f>I15*J$4</f>
        <v>0</v>
      </c>
      <c r="K15" s="7">
        <v>1</v>
      </c>
      <c r="L15" s="8">
        <f>K15*L$4</f>
        <v>1.5</v>
      </c>
      <c r="M15" s="7"/>
      <c r="N15" s="8">
        <f>M15*N$4</f>
        <v>0</v>
      </c>
      <c r="O15" s="7">
        <v>1</v>
      </c>
      <c r="P15" s="8">
        <f>O15*P$4</f>
        <v>2.25</v>
      </c>
      <c r="Q15" s="7"/>
      <c r="R15" s="8">
        <f>Q15*R$4</f>
        <v>0</v>
      </c>
      <c r="S15" s="7">
        <f>C15+G15+K15+O15</f>
        <v>5</v>
      </c>
      <c r="T15" s="7">
        <f>E15+I15+M15+Q15</f>
        <v>0</v>
      </c>
      <c r="U15" s="9">
        <f>D15+F15+H15+J15+L15+N15+P15+R15</f>
        <v>6.25</v>
      </c>
      <c r="V15" s="48">
        <v>0.1333</v>
      </c>
      <c r="X15" s="5"/>
    </row>
    <row r="16" spans="1:25" s="4" customFormat="1" ht="34" customHeight="1" x14ac:dyDescent="0.35">
      <c r="A16" s="16">
        <v>8</v>
      </c>
      <c r="B16" s="41" t="s">
        <v>27</v>
      </c>
      <c r="C16" s="7">
        <v>1</v>
      </c>
      <c r="D16" s="8">
        <f t="shared" ref="D16:D20" si="7">C16*D$4</f>
        <v>0.75</v>
      </c>
      <c r="E16" s="7"/>
      <c r="F16" s="8">
        <f t="shared" ref="F16:F20" si="8">E16*F$4</f>
        <v>0</v>
      </c>
      <c r="G16" s="7">
        <v>1</v>
      </c>
      <c r="H16" s="8">
        <f t="shared" ref="H16:H20" si="9">G16*H$4</f>
        <v>1</v>
      </c>
      <c r="I16" s="7"/>
      <c r="J16" s="8">
        <f t="shared" ref="J16:J20" si="10">I16*J$4</f>
        <v>0</v>
      </c>
      <c r="K16" s="7"/>
      <c r="L16" s="8">
        <f t="shared" ref="L16:L20" si="11">K16*L$4</f>
        <v>0</v>
      </c>
      <c r="M16" s="7"/>
      <c r="N16" s="8">
        <f t="shared" ref="N16:N20" si="12">M16*N$4</f>
        <v>0</v>
      </c>
      <c r="O16" s="7">
        <v>1</v>
      </c>
      <c r="P16" s="8">
        <f t="shared" ref="P16:P20" si="13">O16*P$4</f>
        <v>2.25</v>
      </c>
      <c r="Q16" s="7"/>
      <c r="R16" s="8">
        <f t="shared" ref="R16:R20" si="14">Q16*R$4</f>
        <v>0</v>
      </c>
      <c r="S16" s="7">
        <f t="shared" ref="S16:S20" si="15">C16+G16+K16+O16</f>
        <v>3</v>
      </c>
      <c r="T16" s="7">
        <f t="shared" ref="T16:T20" si="16">E16+I16+M16+Q16</f>
        <v>0</v>
      </c>
      <c r="U16" s="9">
        <f t="shared" ref="U16:U20" si="17">D16+F16+H16+J16+L16+N16+P16+R16</f>
        <v>4</v>
      </c>
      <c r="V16" s="47">
        <v>0.09</v>
      </c>
      <c r="X16" s="5"/>
    </row>
    <row r="17" spans="1:26" s="4" customFormat="1" ht="34" customHeight="1" x14ac:dyDescent="0.35">
      <c r="A17" s="16">
        <v>9</v>
      </c>
      <c r="B17" s="42" t="s">
        <v>28</v>
      </c>
      <c r="C17" s="7">
        <v>1</v>
      </c>
      <c r="D17" s="8">
        <f t="shared" si="7"/>
        <v>0.75</v>
      </c>
      <c r="E17" s="7"/>
      <c r="F17" s="8">
        <f t="shared" si="8"/>
        <v>0</v>
      </c>
      <c r="G17" s="7">
        <v>1</v>
      </c>
      <c r="H17" s="8">
        <f t="shared" si="9"/>
        <v>1</v>
      </c>
      <c r="I17" s="7"/>
      <c r="J17" s="8">
        <f t="shared" si="10"/>
        <v>0</v>
      </c>
      <c r="K17" s="7">
        <v>1</v>
      </c>
      <c r="L17" s="8">
        <f t="shared" si="11"/>
        <v>1.5</v>
      </c>
      <c r="M17" s="7"/>
      <c r="N17" s="8">
        <f t="shared" si="12"/>
        <v>0</v>
      </c>
      <c r="O17" s="7"/>
      <c r="P17" s="8">
        <f t="shared" si="13"/>
        <v>0</v>
      </c>
      <c r="Q17" s="7"/>
      <c r="R17" s="8">
        <f t="shared" si="14"/>
        <v>0</v>
      </c>
      <c r="S17" s="7">
        <f t="shared" si="15"/>
        <v>3</v>
      </c>
      <c r="T17" s="7">
        <f t="shared" si="16"/>
        <v>0</v>
      </c>
      <c r="U17" s="9">
        <f t="shared" si="17"/>
        <v>3.25</v>
      </c>
      <c r="V17" s="47">
        <v>6.6000000000000003E-2</v>
      </c>
    </row>
    <row r="18" spans="1:26" s="4" customFormat="1" ht="34" customHeight="1" x14ac:dyDescent="0.35">
      <c r="A18" s="16">
        <v>10</v>
      </c>
      <c r="B18" s="42" t="s">
        <v>29</v>
      </c>
      <c r="C18" s="7">
        <v>1</v>
      </c>
      <c r="D18" s="8">
        <f t="shared" si="7"/>
        <v>0.75</v>
      </c>
      <c r="E18" s="7"/>
      <c r="F18" s="8">
        <f t="shared" si="8"/>
        <v>0</v>
      </c>
      <c r="G18" s="7">
        <v>1</v>
      </c>
      <c r="H18" s="8">
        <f t="shared" si="9"/>
        <v>1</v>
      </c>
      <c r="I18" s="7"/>
      <c r="J18" s="8">
        <f t="shared" si="10"/>
        <v>0</v>
      </c>
      <c r="K18" s="7">
        <v>1</v>
      </c>
      <c r="L18" s="8">
        <f t="shared" si="11"/>
        <v>1.5</v>
      </c>
      <c r="M18" s="7"/>
      <c r="N18" s="8">
        <f t="shared" si="12"/>
        <v>0</v>
      </c>
      <c r="O18" s="7"/>
      <c r="P18" s="8">
        <f t="shared" si="13"/>
        <v>0</v>
      </c>
      <c r="Q18" s="7"/>
      <c r="R18" s="8">
        <f t="shared" si="14"/>
        <v>0</v>
      </c>
      <c r="S18" s="7">
        <f t="shared" si="15"/>
        <v>3</v>
      </c>
      <c r="T18" s="7">
        <f t="shared" si="16"/>
        <v>0</v>
      </c>
      <c r="U18" s="9">
        <f>D18+F18+H18+J18+L18+N19+P18+R18</f>
        <v>3.25</v>
      </c>
      <c r="V18" s="47">
        <v>6.6000000000000003E-2</v>
      </c>
    </row>
    <row r="19" spans="1:26" s="4" customFormat="1" ht="34" customHeight="1" x14ac:dyDescent="0.35">
      <c r="A19" s="22">
        <v>11</v>
      </c>
      <c r="B19" s="42" t="s">
        <v>30</v>
      </c>
      <c r="C19" s="7">
        <v>2</v>
      </c>
      <c r="D19" s="8">
        <f t="shared" si="7"/>
        <v>1.5</v>
      </c>
      <c r="E19" s="7"/>
      <c r="F19" s="8">
        <f t="shared" si="8"/>
        <v>0</v>
      </c>
      <c r="G19" s="7">
        <v>1</v>
      </c>
      <c r="H19" s="8">
        <f t="shared" si="9"/>
        <v>1</v>
      </c>
      <c r="I19" s="7"/>
      <c r="J19" s="8">
        <f t="shared" si="10"/>
        <v>0</v>
      </c>
      <c r="K19" s="7"/>
      <c r="L19" s="8">
        <f t="shared" si="11"/>
        <v>0</v>
      </c>
      <c r="M19" s="7"/>
      <c r="N19" s="8">
        <f>M18*N$4</f>
        <v>0</v>
      </c>
      <c r="O19" s="7">
        <v>1</v>
      </c>
      <c r="P19" s="8">
        <f t="shared" si="13"/>
        <v>2.25</v>
      </c>
      <c r="Q19" s="7"/>
      <c r="R19" s="8">
        <f t="shared" si="14"/>
        <v>0</v>
      </c>
      <c r="S19" s="7">
        <f t="shared" si="15"/>
        <v>4</v>
      </c>
      <c r="T19" s="7">
        <f t="shared" si="16"/>
        <v>0</v>
      </c>
      <c r="U19" s="9">
        <f>D19+F19+H19+J19+L19+N20+P19+R19</f>
        <v>4.75</v>
      </c>
      <c r="V19" s="48">
        <v>0.111</v>
      </c>
    </row>
    <row r="20" spans="1:26" s="4" customFormat="1" ht="34" customHeight="1" x14ac:dyDescent="0.35">
      <c r="A20" s="16">
        <v>12</v>
      </c>
      <c r="B20" s="42" t="s">
        <v>31</v>
      </c>
      <c r="C20" s="7">
        <v>1</v>
      </c>
      <c r="D20" s="8">
        <f t="shared" si="7"/>
        <v>0.75</v>
      </c>
      <c r="E20" s="7"/>
      <c r="F20" s="8">
        <f t="shared" si="8"/>
        <v>0</v>
      </c>
      <c r="G20" s="7">
        <v>1</v>
      </c>
      <c r="H20" s="8">
        <f t="shared" si="9"/>
        <v>1</v>
      </c>
      <c r="I20" s="7"/>
      <c r="J20" s="8">
        <f t="shared" si="10"/>
        <v>0</v>
      </c>
      <c r="K20" s="7">
        <v>1</v>
      </c>
      <c r="L20" s="8">
        <f t="shared" si="11"/>
        <v>1.5</v>
      </c>
      <c r="M20" s="7"/>
      <c r="N20" s="8">
        <f t="shared" si="12"/>
        <v>0</v>
      </c>
      <c r="O20" s="7">
        <v>1</v>
      </c>
      <c r="P20" s="8">
        <f t="shared" si="13"/>
        <v>2.25</v>
      </c>
      <c r="Q20" s="7"/>
      <c r="R20" s="8">
        <f t="shared" si="14"/>
        <v>0</v>
      </c>
      <c r="S20" s="7">
        <f t="shared" si="15"/>
        <v>4</v>
      </c>
      <c r="T20" s="7">
        <f t="shared" si="16"/>
        <v>0</v>
      </c>
      <c r="U20" s="9">
        <f t="shared" si="17"/>
        <v>5.5</v>
      </c>
      <c r="V20" s="48">
        <v>0.1333</v>
      </c>
    </row>
    <row r="21" spans="1:26" s="6" customFormat="1" ht="34" customHeight="1" x14ac:dyDescent="0.35">
      <c r="A21" s="29" t="s">
        <v>13</v>
      </c>
      <c r="B21" s="29"/>
      <c r="C21" s="11">
        <f>SUM(C1:C20)</f>
        <v>16</v>
      </c>
      <c r="D21" s="25">
        <f>SUM(D9:D20)</f>
        <v>12</v>
      </c>
      <c r="E21" s="11">
        <f t="shared" ref="E21:T21" si="18">SUM(E15:E20)</f>
        <v>0</v>
      </c>
      <c r="F21" s="11">
        <f t="shared" si="18"/>
        <v>0</v>
      </c>
      <c r="G21" s="11">
        <f>SUM(G9:G20)</f>
        <v>12</v>
      </c>
      <c r="H21" s="25">
        <f>SUM(H9:H20)</f>
        <v>12</v>
      </c>
      <c r="I21" s="11">
        <f t="shared" si="18"/>
        <v>0</v>
      </c>
      <c r="J21" s="11">
        <f t="shared" si="18"/>
        <v>0</v>
      </c>
      <c r="K21" s="11">
        <f>SUM(K9:K20)</f>
        <v>8</v>
      </c>
      <c r="L21" s="25">
        <f>SUM(L9:L20)</f>
        <v>12</v>
      </c>
      <c r="M21" s="11">
        <f t="shared" si="18"/>
        <v>0</v>
      </c>
      <c r="N21" s="11">
        <f t="shared" si="18"/>
        <v>0</v>
      </c>
      <c r="O21" s="11">
        <f>SUM(O9:O20)</f>
        <v>4</v>
      </c>
      <c r="P21" s="25">
        <v>8</v>
      </c>
      <c r="Q21" s="11">
        <f t="shared" si="18"/>
        <v>0</v>
      </c>
      <c r="R21" s="11">
        <f t="shared" si="18"/>
        <v>0</v>
      </c>
      <c r="S21" s="11">
        <f>SUM(S9:S20)</f>
        <v>40</v>
      </c>
      <c r="T21" s="11">
        <f t="shared" si="18"/>
        <v>0</v>
      </c>
      <c r="U21" s="12">
        <f>SUM(U9:U20)</f>
        <v>45</v>
      </c>
      <c r="V21" s="13">
        <f>SUM(V9:V20)</f>
        <v>1.0007999999999999</v>
      </c>
    </row>
    <row r="22" spans="1:26" s="4" customFormat="1" ht="34" customHeight="1" x14ac:dyDescent="0.35">
      <c r="A22" s="29" t="s">
        <v>14</v>
      </c>
      <c r="B22" s="29"/>
      <c r="C22" s="39">
        <v>0.4</v>
      </c>
      <c r="D22" s="35"/>
      <c r="E22" s="35"/>
      <c r="F22" s="35"/>
      <c r="G22" s="39">
        <v>0.3</v>
      </c>
      <c r="H22" s="35"/>
      <c r="I22" s="35"/>
      <c r="J22" s="35"/>
      <c r="K22" s="39">
        <v>0.2</v>
      </c>
      <c r="L22" s="35"/>
      <c r="M22" s="35"/>
      <c r="N22" s="35"/>
      <c r="O22" s="39">
        <v>0.1</v>
      </c>
      <c r="P22" s="35"/>
      <c r="Q22" s="35"/>
      <c r="R22" s="35"/>
      <c r="S22" s="10"/>
      <c r="T22" s="10"/>
      <c r="U22" s="10"/>
      <c r="V22" s="14">
        <f>SUM(C22:R22)</f>
        <v>0.99999999999999989</v>
      </c>
    </row>
    <row r="23" spans="1:26" s="4" customFormat="1" ht="34" customHeight="1" x14ac:dyDescent="0.35">
      <c r="A23" s="35" t="s">
        <v>16</v>
      </c>
      <c r="B23" s="35"/>
      <c r="C23" s="36">
        <f>C21*0.25+E21*1</f>
        <v>4</v>
      </c>
      <c r="D23" s="37"/>
      <c r="E23" s="37"/>
      <c r="F23" s="38"/>
      <c r="G23" s="36">
        <f>G21*0.25+I21*1</f>
        <v>3</v>
      </c>
      <c r="H23" s="37"/>
      <c r="I23" s="37"/>
      <c r="J23" s="38"/>
      <c r="K23" s="36">
        <f>K21*0.25+M21*2</f>
        <v>2</v>
      </c>
      <c r="L23" s="37"/>
      <c r="M23" s="37"/>
      <c r="N23" s="38"/>
      <c r="O23" s="36">
        <f>O21*0.25+Q21*0.5</f>
        <v>1</v>
      </c>
      <c r="P23" s="37"/>
      <c r="Q23" s="37"/>
      <c r="R23" s="38"/>
      <c r="S23" s="10"/>
      <c r="T23" s="10"/>
      <c r="U23" s="10"/>
      <c r="V23" s="10">
        <f>SUM(C23:R23)</f>
        <v>10</v>
      </c>
    </row>
  </sheetData>
  <mergeCells count="24">
    <mergeCell ref="A22:B22"/>
    <mergeCell ref="C22:F22"/>
    <mergeCell ref="G22:J22"/>
    <mergeCell ref="K22:N22"/>
    <mergeCell ref="O22:R22"/>
    <mergeCell ref="A23:B23"/>
    <mergeCell ref="C23:F23"/>
    <mergeCell ref="G23:J23"/>
    <mergeCell ref="K23:N23"/>
    <mergeCell ref="O23:R23"/>
    <mergeCell ref="W6:Y8"/>
    <mergeCell ref="C7:F7"/>
    <mergeCell ref="G7:J7"/>
    <mergeCell ref="K7:N7"/>
    <mergeCell ref="O7:R7"/>
    <mergeCell ref="A21:B21"/>
    <mergeCell ref="A2:V2"/>
    <mergeCell ref="A3:V3"/>
    <mergeCell ref="A6:A8"/>
    <mergeCell ref="B6:B8"/>
    <mergeCell ref="C6:R6"/>
    <mergeCell ref="S6:T7"/>
    <mergeCell ref="U6:U8"/>
    <mergeCell ref="V6:V8"/>
  </mergeCells>
  <pageMargins left="0.7" right="0.7" top="0.75" bottom="0.75" header="0.3" footer="0.3"/>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ma trận trắc nghiệm 100</vt:lpstr>
      <vt:lpstr>'ma trận trắc nghiệm 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2020-10-09T15:09:03Z</dcterms:created>
  <dcterms:modified xsi:type="dcterms:W3CDTF">2020-12-18T16:59:05Z</dcterms:modified>
</cp:coreProperties>
</file>