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xr:revisionPtr revIDLastSave="0" documentId="13_ncr:1_{29E4F430-03B1-4AE7-9E35-AB4A7F273E0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T 10- XH " sheetId="24" r:id="rId1"/>
    <sheet name="Sheet1" sheetId="14" state="hidden" r:id="rId2"/>
    <sheet name="MT 12 - XH " sheetId="12" r:id="rId3"/>
    <sheet name="MT11-XH" sheetId="25" r:id="rId4"/>
    <sheet name="MT 10- XH" sheetId="16" state="hidden" r:id="rId5"/>
    <sheet name="Sheet2" sheetId="15" state="hidden" r:id="rId6"/>
  </sheets>
  <definedNames>
    <definedName name="_xlnm.Print_Area" localSheetId="2">'MT 12 - XH '!$A$1:$AD$35</definedName>
    <definedName name="_xlnm.Print_Area" localSheetId="3">'MT11-XH'!$A$1:$AD$36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25" l="1"/>
  <c r="W20" i="25"/>
  <c r="R20" i="25"/>
  <c r="P20" i="25"/>
  <c r="N20" i="25"/>
  <c r="L20" i="25"/>
  <c r="J20" i="25"/>
  <c r="H20" i="25"/>
  <c r="F20" i="25"/>
  <c r="D22" i="25" s="1"/>
  <c r="W22" i="25" s="1"/>
  <c r="D20" i="25"/>
  <c r="AC19" i="25"/>
  <c r="Y19" i="25"/>
  <c r="Z19" i="25" s="1"/>
  <c r="W19" i="25"/>
  <c r="U19" i="25"/>
  <c r="T19" i="25"/>
  <c r="S19" i="25"/>
  <c r="Q19" i="25"/>
  <c r="O19" i="25"/>
  <c r="M19" i="25"/>
  <c r="K19" i="25"/>
  <c r="G19" i="25"/>
  <c r="V19" i="25" s="1"/>
  <c r="E19" i="25"/>
  <c r="AD18" i="25"/>
  <c r="AC18" i="25"/>
  <c r="Y18" i="25"/>
  <c r="Z18" i="25" s="1"/>
  <c r="W18" i="25"/>
  <c r="U18" i="25"/>
  <c r="S18" i="25"/>
  <c r="Q18" i="25"/>
  <c r="O18" i="25"/>
  <c r="M18" i="25"/>
  <c r="K18" i="25"/>
  <c r="I18" i="25"/>
  <c r="G18" i="25"/>
  <c r="V18" i="25" s="1"/>
  <c r="E18" i="25"/>
  <c r="AC17" i="25"/>
  <c r="AB17" i="25"/>
  <c r="Y17" i="25"/>
  <c r="Z17" i="25" s="1"/>
  <c r="W17" i="25"/>
  <c r="U17" i="25"/>
  <c r="T17" i="25"/>
  <c r="AD17" i="25" s="1"/>
  <c r="S17" i="25"/>
  <c r="Q17" i="25"/>
  <c r="O17" i="25"/>
  <c r="M17" i="25"/>
  <c r="K17" i="25"/>
  <c r="I17" i="25"/>
  <c r="V17" i="25" s="1"/>
  <c r="G17" i="25"/>
  <c r="E17" i="25"/>
  <c r="AC16" i="25"/>
  <c r="Y16" i="25"/>
  <c r="Z16" i="25" s="1"/>
  <c r="W16" i="25"/>
  <c r="U16" i="25"/>
  <c r="T16" i="25"/>
  <c r="S16" i="25"/>
  <c r="Q16" i="25"/>
  <c r="O16" i="25"/>
  <c r="M16" i="25"/>
  <c r="K16" i="25"/>
  <c r="I16" i="25"/>
  <c r="G16" i="25"/>
  <c r="E16" i="25"/>
  <c r="V16" i="25" s="1"/>
  <c r="AB15" i="25"/>
  <c r="Y15" i="25"/>
  <c r="Z15" i="25" s="1"/>
  <c r="W15" i="25"/>
  <c r="U15" i="25"/>
  <c r="AC15" i="25" s="1"/>
  <c r="T15" i="25"/>
  <c r="S15" i="25"/>
  <c r="Q15" i="25"/>
  <c r="O15" i="25"/>
  <c r="M15" i="25"/>
  <c r="K15" i="25"/>
  <c r="I15" i="25"/>
  <c r="G15" i="25"/>
  <c r="G20" i="25" s="1"/>
  <c r="E15" i="25"/>
  <c r="V15" i="25" s="1"/>
  <c r="AC14" i="25"/>
  <c r="AB14" i="25"/>
  <c r="Z14" i="25"/>
  <c r="Y14" i="25"/>
  <c r="W14" i="25"/>
  <c r="U14" i="25"/>
  <c r="T14" i="25"/>
  <c r="AD14" i="25" s="1"/>
  <c r="S14" i="25"/>
  <c r="Q14" i="25"/>
  <c r="O14" i="25"/>
  <c r="M14" i="25"/>
  <c r="K14" i="25"/>
  <c r="I14" i="25"/>
  <c r="V14" i="25" s="1"/>
  <c r="G14" i="25"/>
  <c r="E14" i="25"/>
  <c r="AC13" i="25"/>
  <c r="AB13" i="25"/>
  <c r="Z13" i="25"/>
  <c r="Y13" i="25"/>
  <c r="Y20" i="25" s="1"/>
  <c r="W13" i="25"/>
  <c r="U13" i="25"/>
  <c r="U20" i="25" s="1"/>
  <c r="T13" i="25"/>
  <c r="T20" i="25" s="1"/>
  <c r="S13" i="25"/>
  <c r="S20" i="25" s="1"/>
  <c r="Q13" i="25"/>
  <c r="Q20" i="25" s="1"/>
  <c r="O13" i="25"/>
  <c r="O20" i="25" s="1"/>
  <c r="M13" i="25"/>
  <c r="M20" i="25" s="1"/>
  <c r="K13" i="25"/>
  <c r="K20" i="25" s="1"/>
  <c r="I13" i="25"/>
  <c r="I20" i="25" s="1"/>
  <c r="G13" i="25"/>
  <c r="E13" i="25"/>
  <c r="E20" i="25" s="1"/>
  <c r="Z20" i="25" l="1"/>
  <c r="AC20" i="25"/>
  <c r="AD15" i="25"/>
  <c r="AB16" i="25"/>
  <c r="AB20" i="25" s="1"/>
  <c r="AD20" i="25" s="1"/>
  <c r="AB19" i="25"/>
  <c r="AD19" i="25" s="1"/>
  <c r="AD13" i="25"/>
  <c r="V13" i="25"/>
  <c r="V20" i="25" s="1"/>
  <c r="AD16" i="25" l="1"/>
  <c r="AB18" i="24" l="1"/>
  <c r="Z18" i="24"/>
  <c r="R18" i="24"/>
  <c r="N18" i="24"/>
  <c r="J18" i="24"/>
  <c r="G18" i="24"/>
  <c r="F18" i="24"/>
  <c r="D18" i="24"/>
  <c r="D20" i="24" s="1"/>
  <c r="U17" i="24"/>
  <c r="T17" i="24"/>
  <c r="AD17" i="24" s="1"/>
  <c r="S17" i="24"/>
  <c r="Q17" i="24"/>
  <c r="M17" i="24"/>
  <c r="K17" i="24"/>
  <c r="I17" i="24"/>
  <c r="G17" i="24"/>
  <c r="E17" i="24"/>
  <c r="E18" i="24" s="1"/>
  <c r="AD16" i="24"/>
  <c r="V16" i="24"/>
  <c r="Q16" i="24"/>
  <c r="I16" i="24"/>
  <c r="G16" i="24"/>
  <c r="E16" i="24"/>
  <c r="U15" i="24"/>
  <c r="T15" i="24"/>
  <c r="AD15" i="24" s="1"/>
  <c r="S15" i="24"/>
  <c r="Q15" i="24"/>
  <c r="O15" i="24"/>
  <c r="M15" i="24"/>
  <c r="K15" i="24"/>
  <c r="I15" i="24"/>
  <c r="G15" i="24"/>
  <c r="V15" i="24" s="1"/>
  <c r="AD14" i="24"/>
  <c r="U14" i="24"/>
  <c r="T14" i="24"/>
  <c r="S14" i="24"/>
  <c r="Q14" i="24"/>
  <c r="O14" i="24"/>
  <c r="O18" i="24" s="1"/>
  <c r="M14" i="24"/>
  <c r="K14" i="24"/>
  <c r="I14" i="24"/>
  <c r="G14" i="24"/>
  <c r="V14" i="24" s="1"/>
  <c r="U13" i="24"/>
  <c r="U18" i="24" s="1"/>
  <c r="T13" i="24"/>
  <c r="AD13" i="24" s="1"/>
  <c r="S13" i="24"/>
  <c r="S18" i="24" s="1"/>
  <c r="Q13" i="24"/>
  <c r="Q18" i="24" s="1"/>
  <c r="O13" i="24"/>
  <c r="M13" i="24"/>
  <c r="M18" i="24" s="1"/>
  <c r="K13" i="24"/>
  <c r="K18" i="24" s="1"/>
  <c r="I13" i="24"/>
  <c r="I18" i="24" s="1"/>
  <c r="G13" i="24"/>
  <c r="V13" i="24" s="1"/>
  <c r="V17" i="24" l="1"/>
  <c r="T18" i="24"/>
  <c r="AD18" i="24" s="1"/>
  <c r="T17" i="12" l="1"/>
  <c r="G13" i="12"/>
  <c r="G14" i="12"/>
  <c r="G15" i="12"/>
  <c r="G16" i="12"/>
  <c r="G17" i="12"/>
  <c r="G18" i="12"/>
  <c r="I13" i="12"/>
  <c r="I14" i="12"/>
  <c r="I15" i="12"/>
  <c r="I16" i="12"/>
  <c r="I17" i="12"/>
  <c r="I18" i="12"/>
  <c r="I19" i="12" l="1"/>
  <c r="J19" i="12"/>
  <c r="D19" i="12"/>
  <c r="Z18" i="12"/>
  <c r="W18" i="12"/>
  <c r="U18" i="12"/>
  <c r="AC18" i="12" s="1"/>
  <c r="T18" i="12"/>
  <c r="AB18" i="12" s="1"/>
  <c r="S18" i="12"/>
  <c r="Q18" i="12"/>
  <c r="M18" i="12"/>
  <c r="K18" i="12"/>
  <c r="E18" i="12"/>
  <c r="AB17" i="12"/>
  <c r="Z17" i="12"/>
  <c r="AC17" i="12"/>
  <c r="S17" i="12"/>
  <c r="Q17" i="12"/>
  <c r="M17" i="12"/>
  <c r="K17" i="12"/>
  <c r="E17" i="12"/>
  <c r="Z16" i="12"/>
  <c r="W16" i="12"/>
  <c r="U16" i="12"/>
  <c r="AC16" i="12" s="1"/>
  <c r="T16" i="12"/>
  <c r="S16" i="12"/>
  <c r="Q16" i="12"/>
  <c r="O16" i="12"/>
  <c r="M16" i="12"/>
  <c r="K16" i="12"/>
  <c r="E16" i="12"/>
  <c r="Z15" i="12"/>
  <c r="W15" i="12"/>
  <c r="U15" i="12"/>
  <c r="AC15" i="12" s="1"/>
  <c r="T15" i="12"/>
  <c r="AB15" i="12" s="1"/>
  <c r="S15" i="12"/>
  <c r="Q15" i="12"/>
  <c r="O15" i="12"/>
  <c r="M15" i="12"/>
  <c r="K15" i="12"/>
  <c r="E15" i="12"/>
  <c r="Z14" i="12"/>
  <c r="W14" i="12"/>
  <c r="U14" i="12"/>
  <c r="AC14" i="12" s="1"/>
  <c r="T14" i="12"/>
  <c r="AB14" i="12" s="1"/>
  <c r="S14" i="12"/>
  <c r="Q14" i="12"/>
  <c r="O14" i="12"/>
  <c r="M14" i="12"/>
  <c r="K14" i="12"/>
  <c r="E14" i="12"/>
  <c r="G19" i="12" s="1"/>
  <c r="W13" i="12"/>
  <c r="U13" i="12"/>
  <c r="AC13" i="12" s="1"/>
  <c r="T13" i="12"/>
  <c r="S13" i="12"/>
  <c r="Q13" i="12"/>
  <c r="R19" i="12" s="1"/>
  <c r="O13" i="12"/>
  <c r="M13" i="12"/>
  <c r="K13" i="12"/>
  <c r="E13" i="12"/>
  <c r="H19" i="12" s="1"/>
  <c r="F19" i="12" l="1"/>
  <c r="D21" i="12" s="1"/>
  <c r="W21" i="12" s="1"/>
  <c r="L19" i="12"/>
  <c r="N19" i="12"/>
  <c r="P19" i="12"/>
  <c r="K19" i="12"/>
  <c r="V16" i="12"/>
  <c r="M19" i="12"/>
  <c r="V18" i="12"/>
  <c r="AD14" i="12"/>
  <c r="V15" i="12"/>
  <c r="AD17" i="12"/>
  <c r="V14" i="12"/>
  <c r="Q19" i="12"/>
  <c r="S19" i="12"/>
  <c r="V13" i="12"/>
  <c r="Y19" i="12" s="1"/>
  <c r="U19" i="12"/>
  <c r="O19" i="12"/>
  <c r="AD18" i="12"/>
  <c r="AD15" i="12"/>
  <c r="AB13" i="12"/>
  <c r="AC19" i="12" s="1"/>
  <c r="T19" i="12"/>
  <c r="AB16" i="12"/>
  <c r="AD16" i="12" s="1"/>
  <c r="E19" i="12"/>
  <c r="Z13" i="12"/>
  <c r="Z19" i="12" l="1"/>
  <c r="AA19" i="12"/>
  <c r="W19" i="12" s="1"/>
  <c r="V19" i="12"/>
  <c r="AB19" i="12"/>
  <c r="AD19" i="12" s="1"/>
  <c r="AD13" i="12"/>
</calcChain>
</file>

<file path=xl/sharedStrings.xml><?xml version="1.0" encoding="utf-8"?>
<sst xmlns="http://schemas.openxmlformats.org/spreadsheetml/2006/main" count="180" uniqueCount="65">
  <si>
    <t>NỘI DUNG KIẾN THỨC</t>
  </si>
  <si>
    <t>CÂU HỎI THEO MỨC ĐỘ NHẬN THỨC</t>
  </si>
  <si>
    <t>NHẬN BIÊT</t>
  </si>
  <si>
    <t>THÔNG HIỂU</t>
  </si>
  <si>
    <t>VẬN DỤNG</t>
  </si>
  <si>
    <t>VẬN DỤNG CAO</t>
  </si>
  <si>
    <t>Thời gian</t>
  </si>
  <si>
    <t>Tổng thời gian</t>
  </si>
  <si>
    <t>1 tiết</t>
  </si>
  <si>
    <t xml:space="preserve">1 tiết </t>
  </si>
  <si>
    <t>ĐƠN VỊ KIẾN THỨC</t>
  </si>
  <si>
    <t>Tỉ lệ % (sau cân chỉnh)</t>
  </si>
  <si>
    <t>Thời lượng giảng dạy</t>
  </si>
  <si>
    <t>Tỉ lệ %</t>
  </si>
  <si>
    <t>Số điểm tương đương</t>
  </si>
  <si>
    <t>Số điểm cân chỉnh</t>
  </si>
  <si>
    <t>Tổng số câu TN</t>
  </si>
  <si>
    <t>Tổng số câu TL</t>
  </si>
  <si>
    <t>Tổng số câu</t>
  </si>
  <si>
    <t>Chú ý</t>
  </si>
  <si>
    <t>ch
TN</t>
  </si>
  <si>
    <t>ch
TL</t>
  </si>
  <si>
    <t>S
T
T</t>
  </si>
  <si>
    <t>Thời gian/câu trắc nghiệm/tự luận</t>
  </si>
  <si>
    <t>SỞ GIÁO DỤC VÀ ĐÀO TẠO THÀNH PHỐ HỒ CHÍ MINH</t>
  </si>
  <si>
    <t>LÊ THỊ HỒNG GẤM</t>
  </si>
  <si>
    <t>TỔNG</t>
  </si>
  <si>
    <t>TỈ LỆ</t>
  </si>
  <si>
    <t>TỔNG ĐIỂM</t>
  </si>
  <si>
    <r>
      <rPr>
        <b/>
        <u/>
        <sz val="12"/>
        <color theme="1"/>
        <rFont val="Times New Roman"/>
        <family val="1"/>
        <charset val="163"/>
      </rPr>
      <t>Lưu ý:</t>
    </r>
    <r>
      <rPr>
        <b/>
        <sz val="12"/>
        <color theme="1"/>
        <rFont val="Times New Roman"/>
        <family val="1"/>
        <charset val="163"/>
      </rPr>
      <t xml:space="preserve"> Không nhập liệu vào các cột tô màu vì đã cài đặt công thức và không in phần này</t>
    </r>
  </si>
  <si>
    <t>9 tiết</t>
  </si>
  <si>
    <t>TRUNG TÂM GDKTTH-HN PHÂN HIỆU THPT</t>
  </si>
  <si>
    <t>MÔN: ĐỊA LÍ - LỚP 12 - BAN KHXH, THỜI GIAN 45 PHÚT</t>
  </si>
  <si>
    <t>KĨ NĂNG</t>
  </si>
  <si>
    <t>2 tiết</t>
  </si>
  <si>
    <t>MA TRẬN ĐỀ KIỂM TRA GIỮA HỌC  KỲ II</t>
  </si>
  <si>
    <t>NÔNG NGHIỆP</t>
  </si>
  <si>
    <t>CÔNG NGHIỆP</t>
  </si>
  <si>
    <t xml:space="preserve"> KINH TẾ</t>
  </si>
  <si>
    <t>10 tiết</t>
  </si>
  <si>
    <t>TRUNG TÂM GIÁO DỤC KỸ THUẬT TỔNG HỢP VÀ HƯỚNG NGHIỆP</t>
  </si>
  <si>
    <t>MA TRẬN ĐỀ KIỂM TRA GIỮA HỌC KỲ II</t>
  </si>
  <si>
    <t>MÔN: ĐỊA LÝ - LỚP 10 XÃ HỘI, THỜI GIAN 45 PHÚT</t>
  </si>
  <si>
    <t>STT</t>
  </si>
  <si>
    <t>ĐỊA LÍ DÂN CƯ</t>
  </si>
  <si>
    <t>Cơ cấu dân số</t>
  </si>
  <si>
    <t xml:space="preserve">Dân cư và đô thị hóa </t>
  </si>
  <si>
    <t>NGUỒN LỰC PHÁT TRIỂN KINH TẾ, MỘT SỐ TIÊU CHÍ</t>
  </si>
  <si>
    <t xml:space="preserve">Nguồn lực phát triển kinh tế </t>
  </si>
  <si>
    <t xml:space="preserve">Cơ cấu kinh tế, Một số tiêu chí đánh giá sự phát triển kinh tế </t>
  </si>
  <si>
    <t>KỸ NĂNG</t>
  </si>
  <si>
    <t xml:space="preserve">Phân tích bảng số liệu thống kê và vẽ biểu đồ </t>
  </si>
  <si>
    <t>MA TRẬN ĐỀ KIỂM TRA BÁN KÌ II</t>
  </si>
  <si>
    <t>MÔN: ĐỊA LÍ - LỚP 11 - BAN KHXH, THỜI GIAN 45 PHÚT</t>
  </si>
  <si>
    <t>Nhật Bản</t>
  </si>
  <si>
    <t>I. Tự nhiên Nhật Bản.</t>
  </si>
  <si>
    <t>II. Dân cư, xã hội Nhật Bản</t>
  </si>
  <si>
    <t>III. Các ngành kinh tế Nhật Bản</t>
  </si>
  <si>
    <t xml:space="preserve">2 tiết </t>
  </si>
  <si>
    <t>Trung Quốc</t>
  </si>
  <si>
    <t>I. Tự nhiên Trung Quốc.</t>
  </si>
  <si>
    <t>II. Dân cư, xã hội Trung Quốc.</t>
  </si>
  <si>
    <t>III. Các ngành kinh tế Trung Quốc</t>
  </si>
  <si>
    <t xml:space="preserve">Kỹ năng </t>
  </si>
  <si>
    <t>Kỹ năng vẽ biểu đồ tròn hoặc cột.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</si>
</sst>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0.0%"/>
    <numFmt numFmtId="166" formatCode="_(* #,##0.00_);_(* \(#,##0.00\);_(* &quot;-&quot;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  <charset val="163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9" fontId="3" fillId="2" borderId="1" xfId="2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7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6" fillId="8" borderId="1" xfId="1" applyNumberFormat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6" fontId="10" fillId="8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43" fontId="6" fillId="7" borderId="0" xfId="3" applyFont="1" applyFill="1" applyAlignment="1" applyProtection="1">
      <alignment horizontal="center"/>
      <protection locked="0"/>
    </xf>
    <xf numFmtId="164" fontId="10" fillId="8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vertical="center" wrapText="1"/>
    </xf>
    <xf numFmtId="0" fontId="7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vertical="center" wrapText="1"/>
    </xf>
    <xf numFmtId="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3</xdr:row>
      <xdr:rowOff>38100</xdr:rowOff>
    </xdr:from>
    <xdr:to>
      <xdr:col>2</xdr:col>
      <xdr:colOff>1403350</xdr:colOff>
      <xdr:row>3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A317E40-8AC4-4F97-868D-863B9D0A3381}"/>
            </a:ext>
          </a:extLst>
        </xdr:cNvPr>
        <xdr:cNvCxnSpPr/>
      </xdr:nvCxnSpPr>
      <xdr:spPr>
        <a:xfrm>
          <a:off x="1149350" y="628650"/>
          <a:ext cx="4953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3</xdr:row>
      <xdr:rowOff>38100</xdr:rowOff>
    </xdr:from>
    <xdr:to>
      <xdr:col>2</xdr:col>
      <xdr:colOff>1403350</xdr:colOff>
      <xdr:row>3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374900" y="628650"/>
          <a:ext cx="12382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3</xdr:row>
      <xdr:rowOff>38100</xdr:rowOff>
    </xdr:from>
    <xdr:to>
      <xdr:col>2</xdr:col>
      <xdr:colOff>1403350</xdr:colOff>
      <xdr:row>3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C8F9306-1917-4A7A-ABC9-E28001EE9F35}"/>
            </a:ext>
          </a:extLst>
        </xdr:cNvPr>
        <xdr:cNvCxnSpPr/>
      </xdr:nvCxnSpPr>
      <xdr:spPr>
        <a:xfrm>
          <a:off x="2374900" y="628650"/>
          <a:ext cx="12382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4F55-D312-4B8F-BBCE-AEC39EBEB950}">
  <dimension ref="A1:AE20"/>
  <sheetViews>
    <sheetView topLeftCell="K16" workbookViewId="0">
      <selection activeCell="Y17" sqref="Y17"/>
    </sheetView>
  </sheetViews>
  <sheetFormatPr defaultRowHeight="15.5" x14ac:dyDescent="0.35"/>
  <cols>
    <col min="1" max="1" width="4.25" customWidth="1"/>
    <col min="4" max="4" width="5.58203125" customWidth="1"/>
    <col min="5" max="5" width="5.08203125" customWidth="1"/>
    <col min="6" max="6" width="5.83203125" customWidth="1"/>
    <col min="7" max="7" width="6" customWidth="1"/>
    <col min="8" max="8" width="6.08203125" customWidth="1"/>
    <col min="9" max="9" width="5.25" customWidth="1"/>
    <col min="10" max="10" width="4.83203125" customWidth="1"/>
    <col min="11" max="11" width="5.83203125" customWidth="1"/>
    <col min="12" max="12" width="5.58203125" customWidth="1"/>
    <col min="13" max="13" width="5.75" customWidth="1"/>
    <col min="14" max="15" width="6.5" customWidth="1"/>
    <col min="16" max="16" width="5.33203125" customWidth="1"/>
    <col min="17" max="17" width="6.33203125" customWidth="1"/>
    <col min="18" max="18" width="6" customWidth="1"/>
    <col min="19" max="19" width="5.75" customWidth="1"/>
    <col min="22" max="22" width="6.5" customWidth="1"/>
    <col min="24" max="24" width="6.58203125" customWidth="1"/>
    <col min="25" max="25" width="7.25" customWidth="1"/>
  </cols>
  <sheetData>
    <row r="1" spans="1:31" x14ac:dyDescent="0.35">
      <c r="A1" s="78" t="s">
        <v>24</v>
      </c>
      <c r="B1" s="78"/>
      <c r="C1" s="78"/>
      <c r="D1" s="7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8"/>
      <c r="AE1" s="7"/>
    </row>
    <row r="2" spans="1:31" x14ac:dyDescent="0.35">
      <c r="A2" s="79" t="s">
        <v>40</v>
      </c>
      <c r="B2" s="79"/>
      <c r="C2" s="79"/>
      <c r="D2" s="79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7"/>
    </row>
    <row r="3" spans="1:31" x14ac:dyDescent="0.35">
      <c r="A3" s="79" t="s">
        <v>25</v>
      </c>
      <c r="B3" s="79"/>
      <c r="C3" s="79"/>
      <c r="D3" s="7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7"/>
    </row>
    <row r="4" spans="1:31" x14ac:dyDescent="0.35">
      <c r="A4" s="9"/>
      <c r="B4" s="9"/>
      <c r="C4" s="9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/>
      <c r="AE4" s="7"/>
    </row>
    <row r="5" spans="1:31" ht="17.5" x14ac:dyDescent="0.35">
      <c r="A5" s="80" t="s">
        <v>41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7"/>
      <c r="X5" s="7"/>
      <c r="Y5" s="7"/>
      <c r="Z5" s="7"/>
      <c r="AA5" s="7"/>
      <c r="AB5" s="7"/>
      <c r="AC5" s="7"/>
      <c r="AD5" s="8"/>
      <c r="AE5" s="7"/>
    </row>
    <row r="6" spans="1:31" ht="17.5" x14ac:dyDescent="0.35">
      <c r="A6" s="80" t="s">
        <v>42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7"/>
      <c r="X6" s="7"/>
      <c r="Y6" s="7"/>
      <c r="Z6" s="7"/>
      <c r="AA6" s="7"/>
      <c r="AB6" s="7"/>
      <c r="AC6" s="7"/>
      <c r="AD6" s="8"/>
      <c r="AE6" s="7"/>
    </row>
    <row r="7" spans="1:31" ht="18" x14ac:dyDescent="0.35">
      <c r="A7" s="10"/>
      <c r="B7" s="10"/>
      <c r="C7" s="4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7"/>
      <c r="X7" s="7"/>
      <c r="Y7" s="7"/>
      <c r="Z7" s="7"/>
      <c r="AA7" s="7"/>
      <c r="AB7" s="7"/>
      <c r="AC7" s="7"/>
      <c r="AD7" s="8"/>
      <c r="AE7" s="7"/>
    </row>
    <row r="8" spans="1:31" x14ac:dyDescent="0.35">
      <c r="A8" s="81" t="s">
        <v>23</v>
      </c>
      <c r="B8" s="81"/>
      <c r="C8" s="81"/>
      <c r="D8" s="11"/>
      <c r="E8" s="12">
        <v>1.2</v>
      </c>
      <c r="F8" s="13"/>
      <c r="G8" s="14">
        <v>3.5</v>
      </c>
      <c r="H8" s="13"/>
      <c r="I8" s="12">
        <v>1</v>
      </c>
      <c r="J8" s="13"/>
      <c r="K8" s="14">
        <v>6.4</v>
      </c>
      <c r="L8" s="13"/>
      <c r="M8" s="12">
        <v>1.5</v>
      </c>
      <c r="N8" s="13"/>
      <c r="O8" s="14">
        <v>6</v>
      </c>
      <c r="P8" s="13"/>
      <c r="Q8" s="12">
        <v>2.5</v>
      </c>
      <c r="R8" s="13"/>
      <c r="S8" s="14">
        <v>6</v>
      </c>
      <c r="T8" s="11"/>
      <c r="U8" s="7"/>
      <c r="V8" s="7"/>
      <c r="W8" s="7"/>
      <c r="X8" s="7"/>
      <c r="Y8" s="7"/>
      <c r="Z8" s="7"/>
      <c r="AA8" s="7"/>
      <c r="AB8" s="7"/>
      <c r="AC8" s="7"/>
      <c r="AD8" s="8"/>
      <c r="AE8" s="7"/>
    </row>
    <row r="9" spans="1:3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  <c r="AE9" s="7"/>
    </row>
    <row r="10" spans="1:31" ht="17.5" x14ac:dyDescent="0.35">
      <c r="A10" s="72" t="s">
        <v>43</v>
      </c>
      <c r="B10" s="72" t="s">
        <v>0</v>
      </c>
      <c r="C10" s="73" t="s">
        <v>10</v>
      </c>
      <c r="D10" s="76" t="s">
        <v>1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 t="s">
        <v>18</v>
      </c>
      <c r="U10" s="77"/>
      <c r="V10" s="72" t="s">
        <v>7</v>
      </c>
      <c r="W10" s="73" t="s">
        <v>11</v>
      </c>
      <c r="X10" s="70" t="s">
        <v>12</v>
      </c>
      <c r="Y10" s="70" t="s">
        <v>13</v>
      </c>
      <c r="Z10" s="70" t="s">
        <v>14</v>
      </c>
      <c r="AA10" s="70" t="s">
        <v>15</v>
      </c>
      <c r="AB10" s="70" t="s">
        <v>16</v>
      </c>
      <c r="AC10" s="70" t="s">
        <v>17</v>
      </c>
      <c r="AD10" s="71" t="s">
        <v>19</v>
      </c>
      <c r="AE10" s="7"/>
    </row>
    <row r="11" spans="1:31" x14ac:dyDescent="0.35">
      <c r="A11" s="72"/>
      <c r="B11" s="72"/>
      <c r="C11" s="74"/>
      <c r="D11" s="72" t="s">
        <v>2</v>
      </c>
      <c r="E11" s="72"/>
      <c r="F11" s="72"/>
      <c r="G11" s="72"/>
      <c r="H11" s="72" t="s">
        <v>3</v>
      </c>
      <c r="I11" s="72"/>
      <c r="J11" s="72"/>
      <c r="K11" s="72"/>
      <c r="L11" s="72" t="s">
        <v>4</v>
      </c>
      <c r="M11" s="72"/>
      <c r="N11" s="72"/>
      <c r="O11" s="72"/>
      <c r="P11" s="72" t="s">
        <v>5</v>
      </c>
      <c r="Q11" s="72"/>
      <c r="R11" s="72"/>
      <c r="S11" s="72"/>
      <c r="T11" s="77"/>
      <c r="U11" s="77"/>
      <c r="V11" s="72"/>
      <c r="W11" s="74"/>
      <c r="X11" s="70"/>
      <c r="Y11" s="70"/>
      <c r="Z11" s="70"/>
      <c r="AA11" s="70"/>
      <c r="AB11" s="70"/>
      <c r="AC11" s="70"/>
      <c r="AD11" s="71"/>
      <c r="AE11" s="7"/>
    </row>
    <row r="12" spans="1:31" ht="30" x14ac:dyDescent="0.35">
      <c r="A12" s="73"/>
      <c r="B12" s="73"/>
      <c r="C12" s="74"/>
      <c r="D12" s="15" t="s">
        <v>20</v>
      </c>
      <c r="E12" s="16" t="s">
        <v>6</v>
      </c>
      <c r="F12" s="15" t="s">
        <v>21</v>
      </c>
      <c r="G12" s="17" t="s">
        <v>6</v>
      </c>
      <c r="H12" s="15" t="s">
        <v>20</v>
      </c>
      <c r="I12" s="16" t="s">
        <v>6</v>
      </c>
      <c r="J12" s="15" t="s">
        <v>21</v>
      </c>
      <c r="K12" s="17" t="s">
        <v>6</v>
      </c>
      <c r="L12" s="15" t="s">
        <v>20</v>
      </c>
      <c r="M12" s="16" t="s">
        <v>6</v>
      </c>
      <c r="N12" s="15" t="s">
        <v>21</v>
      </c>
      <c r="O12" s="17" t="s">
        <v>6</v>
      </c>
      <c r="P12" s="15" t="s">
        <v>20</v>
      </c>
      <c r="Q12" s="16" t="s">
        <v>6</v>
      </c>
      <c r="R12" s="15" t="s">
        <v>21</v>
      </c>
      <c r="S12" s="17" t="s">
        <v>6</v>
      </c>
      <c r="T12" s="18" t="s">
        <v>20</v>
      </c>
      <c r="U12" s="18" t="s">
        <v>21</v>
      </c>
      <c r="V12" s="72"/>
      <c r="W12" s="75"/>
      <c r="X12" s="70"/>
      <c r="Y12" s="70"/>
      <c r="Z12" s="70"/>
      <c r="AA12" s="70"/>
      <c r="AB12" s="70"/>
      <c r="AC12" s="70"/>
      <c r="AD12" s="71"/>
      <c r="AE12" s="7"/>
    </row>
    <row r="13" spans="1:31" ht="31.5" customHeight="1" x14ac:dyDescent="0.35">
      <c r="A13" s="59">
        <v>1</v>
      </c>
      <c r="B13" s="61" t="s">
        <v>44</v>
      </c>
      <c r="C13" s="48" t="s">
        <v>45</v>
      </c>
      <c r="D13" s="49">
        <v>4</v>
      </c>
      <c r="E13" s="33">
        <v>4.8</v>
      </c>
      <c r="F13" s="20"/>
      <c r="G13" s="33">
        <f>F13*G$8</f>
        <v>0</v>
      </c>
      <c r="H13" s="20"/>
      <c r="I13" s="33">
        <f>H13*I$8</f>
        <v>0</v>
      </c>
      <c r="J13" s="20"/>
      <c r="K13" s="33">
        <f>J13*K$8</f>
        <v>0</v>
      </c>
      <c r="L13" s="20"/>
      <c r="M13" s="33">
        <f>L13*M$8</f>
        <v>0</v>
      </c>
      <c r="N13" s="20"/>
      <c r="O13" s="33">
        <f>N13*O$8</f>
        <v>0</v>
      </c>
      <c r="P13" s="20"/>
      <c r="Q13" s="33">
        <f>P13*Q$8</f>
        <v>0</v>
      </c>
      <c r="R13" s="20"/>
      <c r="S13" s="33">
        <f>R13*S$8</f>
        <v>0</v>
      </c>
      <c r="T13" s="1">
        <f>D13+H13+L13+P13</f>
        <v>4</v>
      </c>
      <c r="U13" s="1">
        <f>F13+J13+N13+R13</f>
        <v>0</v>
      </c>
      <c r="V13" s="36">
        <f>E13+G13+I13+K13+M13+O13+Q13+S13</f>
        <v>4.8</v>
      </c>
      <c r="W13" s="37">
        <v>5</v>
      </c>
      <c r="X13" s="22" t="s">
        <v>34</v>
      </c>
      <c r="Y13" s="2">
        <v>0.1</v>
      </c>
      <c r="Z13" s="3">
        <v>1</v>
      </c>
      <c r="AA13" s="3">
        <v>1</v>
      </c>
      <c r="AB13" s="23">
        <v>4</v>
      </c>
      <c r="AC13" s="23"/>
      <c r="AD13" s="5" t="str">
        <f t="shared" ref="AD13:AD18" si="0">IF(AND(T13=AB13,U13=AC13),"","Số Ch chưa khớp")</f>
        <v/>
      </c>
      <c r="AE13" s="24"/>
    </row>
    <row r="14" spans="1:31" ht="47" thickBot="1" x14ac:dyDescent="0.4">
      <c r="A14" s="60"/>
      <c r="B14" s="62"/>
      <c r="C14" s="50" t="s">
        <v>46</v>
      </c>
      <c r="D14" s="49">
        <v>3</v>
      </c>
      <c r="E14" s="33">
        <v>3.6</v>
      </c>
      <c r="F14" s="20"/>
      <c r="G14" s="33">
        <f>F14*G$8</f>
        <v>0</v>
      </c>
      <c r="H14" s="20"/>
      <c r="I14" s="33">
        <f>H14*I$8</f>
        <v>0</v>
      </c>
      <c r="J14" s="20">
        <v>1</v>
      </c>
      <c r="K14" s="33">
        <f>J14*K$8</f>
        <v>6.4</v>
      </c>
      <c r="L14" s="20"/>
      <c r="M14" s="33">
        <f>L14*M$8</f>
        <v>0</v>
      </c>
      <c r="N14" s="20"/>
      <c r="O14" s="33">
        <f>N14*O$8</f>
        <v>0</v>
      </c>
      <c r="P14" s="20"/>
      <c r="Q14" s="33">
        <f>P14*Q$8</f>
        <v>0</v>
      </c>
      <c r="R14" s="20"/>
      <c r="S14" s="33">
        <f>R14*S$8</f>
        <v>0</v>
      </c>
      <c r="T14" s="1">
        <f>D14+H14+L14+P14</f>
        <v>3</v>
      </c>
      <c r="U14" s="1">
        <f>F14+J14+N14+R14</f>
        <v>1</v>
      </c>
      <c r="V14" s="36">
        <f>E14+G14+I14+K14+M14+O14+Q14+S14</f>
        <v>10</v>
      </c>
      <c r="W14" s="37">
        <v>5</v>
      </c>
      <c r="X14" s="22" t="s">
        <v>34</v>
      </c>
      <c r="Y14" s="2">
        <v>0.1</v>
      </c>
      <c r="Z14" s="3">
        <v>2.75</v>
      </c>
      <c r="AA14" s="3">
        <v>2.75</v>
      </c>
      <c r="AB14" s="23">
        <v>3</v>
      </c>
      <c r="AC14" s="23">
        <v>1</v>
      </c>
      <c r="AD14" s="5" t="str">
        <f t="shared" si="0"/>
        <v/>
      </c>
      <c r="AE14" s="24"/>
    </row>
    <row r="15" spans="1:31" ht="75" customHeight="1" x14ac:dyDescent="0.35">
      <c r="A15" s="63">
        <v>2</v>
      </c>
      <c r="B15" s="65" t="s">
        <v>47</v>
      </c>
      <c r="C15" s="48" t="s">
        <v>48</v>
      </c>
      <c r="D15" s="49">
        <v>3</v>
      </c>
      <c r="E15" s="33">
        <v>3.6</v>
      </c>
      <c r="F15" s="20"/>
      <c r="G15" s="33">
        <f>F15*G$8</f>
        <v>0</v>
      </c>
      <c r="H15" s="20"/>
      <c r="I15" s="33">
        <f>H15*I$8</f>
        <v>0</v>
      </c>
      <c r="J15" s="20"/>
      <c r="K15" s="33">
        <f>J15*K$8</f>
        <v>0</v>
      </c>
      <c r="L15" s="20"/>
      <c r="M15" s="33">
        <f>L15*M$8</f>
        <v>0</v>
      </c>
      <c r="N15" s="20"/>
      <c r="O15" s="33">
        <f>N15*O$8</f>
        <v>0</v>
      </c>
      <c r="P15" s="20"/>
      <c r="Q15" s="33">
        <f>P15*Q$8</f>
        <v>0</v>
      </c>
      <c r="R15" s="20"/>
      <c r="S15" s="33">
        <f>R15*S$8</f>
        <v>0</v>
      </c>
      <c r="T15" s="1">
        <f>D15+H15+L15+P15</f>
        <v>3</v>
      </c>
      <c r="U15" s="1">
        <f>F15+J15+N15+R15</f>
        <v>0</v>
      </c>
      <c r="V15" s="36">
        <f>E15+G15+I15+K15+M15+O15+Q15+S15</f>
        <v>3.6</v>
      </c>
      <c r="W15" s="37">
        <v>5</v>
      </c>
      <c r="X15" s="22" t="s">
        <v>34</v>
      </c>
      <c r="Y15" s="2">
        <v>0.1</v>
      </c>
      <c r="Z15" s="3">
        <v>0.75</v>
      </c>
      <c r="AA15" s="3">
        <v>0.75</v>
      </c>
      <c r="AB15" s="23">
        <v>3</v>
      </c>
      <c r="AC15" s="23"/>
      <c r="AD15" s="5" t="str">
        <f t="shared" si="0"/>
        <v/>
      </c>
      <c r="AE15" s="24"/>
    </row>
    <row r="16" spans="1:31" ht="142.5" customHeight="1" x14ac:dyDescent="0.35">
      <c r="A16" s="64"/>
      <c r="B16" s="66"/>
      <c r="C16" s="48" t="s">
        <v>49</v>
      </c>
      <c r="D16" s="49">
        <v>3</v>
      </c>
      <c r="E16" s="33">
        <f>D16*$E$8</f>
        <v>3.5999999999999996</v>
      </c>
      <c r="F16" s="20"/>
      <c r="G16" s="33">
        <f>F16*G$8</f>
        <v>0</v>
      </c>
      <c r="H16" s="20"/>
      <c r="I16" s="33">
        <f>H16*I$8</f>
        <v>0</v>
      </c>
      <c r="J16" s="20">
        <v>1</v>
      </c>
      <c r="K16" s="33">
        <v>6.4</v>
      </c>
      <c r="L16" s="20"/>
      <c r="M16" s="33"/>
      <c r="N16" s="20"/>
      <c r="O16" s="33">
        <v>0</v>
      </c>
      <c r="P16" s="20"/>
      <c r="Q16" s="33">
        <f>P16*Q$8</f>
        <v>0</v>
      </c>
      <c r="R16" s="20"/>
      <c r="S16" s="33"/>
      <c r="T16" s="1">
        <v>3</v>
      </c>
      <c r="U16" s="1">
        <v>1</v>
      </c>
      <c r="V16" s="36">
        <f>E16+G16+I16+K16+M16+O16+Q16+S16</f>
        <v>10</v>
      </c>
      <c r="W16" s="37">
        <v>22.5</v>
      </c>
      <c r="X16" s="22" t="s">
        <v>34</v>
      </c>
      <c r="Y16" s="2">
        <v>0.2</v>
      </c>
      <c r="Z16" s="3">
        <v>1.75</v>
      </c>
      <c r="AA16" s="3">
        <v>1.75</v>
      </c>
      <c r="AB16" s="23">
        <v>3</v>
      </c>
      <c r="AC16" s="23">
        <v>1</v>
      </c>
      <c r="AD16" s="5" t="str">
        <f t="shared" si="0"/>
        <v/>
      </c>
      <c r="AE16" s="24"/>
    </row>
    <row r="17" spans="1:31" ht="62.25" customHeight="1" x14ac:dyDescent="0.35">
      <c r="A17" s="51">
        <v>3</v>
      </c>
      <c r="B17" s="52" t="s">
        <v>50</v>
      </c>
      <c r="C17" s="48" t="s">
        <v>51</v>
      </c>
      <c r="D17" s="49">
        <v>3</v>
      </c>
      <c r="E17" s="33">
        <f>D17*$E$8</f>
        <v>3.5999999999999996</v>
      </c>
      <c r="F17" s="20"/>
      <c r="G17" s="33">
        <f>F17*G$8</f>
        <v>0</v>
      </c>
      <c r="H17" s="20"/>
      <c r="I17" s="33">
        <f>H17*I$8</f>
        <v>0</v>
      </c>
      <c r="J17" s="20"/>
      <c r="K17" s="33">
        <f>J17*K$8</f>
        <v>0</v>
      </c>
      <c r="L17" s="20"/>
      <c r="M17" s="33">
        <f>L17*M$8</f>
        <v>0</v>
      </c>
      <c r="N17" s="20">
        <v>1</v>
      </c>
      <c r="O17" s="33">
        <v>7</v>
      </c>
      <c r="P17" s="20"/>
      <c r="Q17" s="33">
        <f>P17*Q$8</f>
        <v>0</v>
      </c>
      <c r="R17" s="20">
        <v>1</v>
      </c>
      <c r="S17" s="33">
        <f>R17*S$8</f>
        <v>6</v>
      </c>
      <c r="T17" s="1">
        <f>D17+H17+L17+P17</f>
        <v>3</v>
      </c>
      <c r="U17" s="1">
        <f>F17+J17+N17+R17</f>
        <v>2</v>
      </c>
      <c r="V17" s="36">
        <f>E17+G17+I17+K17+M17+O17+Q17+S17</f>
        <v>16.600000000000001</v>
      </c>
      <c r="W17" s="37">
        <v>27.5</v>
      </c>
      <c r="X17" s="22" t="s">
        <v>34</v>
      </c>
      <c r="Y17" s="2">
        <v>0.2</v>
      </c>
      <c r="Z17" s="3">
        <v>3.75</v>
      </c>
      <c r="AA17" s="3">
        <v>3.75</v>
      </c>
      <c r="AB17" s="23">
        <v>3</v>
      </c>
      <c r="AC17" s="23">
        <v>2</v>
      </c>
      <c r="AD17" s="5" t="str">
        <f t="shared" si="0"/>
        <v/>
      </c>
      <c r="AE17" s="24"/>
    </row>
    <row r="18" spans="1:31" x14ac:dyDescent="0.35">
      <c r="A18" s="67" t="s">
        <v>26</v>
      </c>
      <c r="B18" s="68"/>
      <c r="C18" s="69"/>
      <c r="D18" s="27">
        <f>SUM(D13:D17)</f>
        <v>16</v>
      </c>
      <c r="E18" s="34">
        <f>SUM(E13:E17)</f>
        <v>19.2</v>
      </c>
      <c r="F18" s="27">
        <f>SUM(F13:F17)</f>
        <v>0</v>
      </c>
      <c r="G18" s="34">
        <f>SUM(G13:G17)</f>
        <v>0</v>
      </c>
      <c r="H18" s="27"/>
      <c r="I18" s="34">
        <f>SUM(I13:I17)</f>
        <v>0</v>
      </c>
      <c r="J18" s="27">
        <f>SUM(J13:J17)</f>
        <v>2</v>
      </c>
      <c r="K18" s="44">
        <f>SUM(K13:K17)</f>
        <v>12.8</v>
      </c>
      <c r="L18" s="27"/>
      <c r="M18" s="34">
        <f>SUM(M13:M17)</f>
        <v>0</v>
      </c>
      <c r="N18" s="27">
        <f>SUM(N13:N17)</f>
        <v>1</v>
      </c>
      <c r="O18" s="34">
        <f>SUM(O13:O17)</f>
        <v>7</v>
      </c>
      <c r="P18" s="27"/>
      <c r="Q18" s="34">
        <f>SUM(Q13:Q17)</f>
        <v>0</v>
      </c>
      <c r="R18" s="27">
        <f>SUM(R13:R17)</f>
        <v>1</v>
      </c>
      <c r="S18" s="44">
        <f>SUM(S13:S17)</f>
        <v>6</v>
      </c>
      <c r="T18" s="1">
        <f>SUM(T13:T17)</f>
        <v>16</v>
      </c>
      <c r="U18" s="1">
        <f>SUM(U13:U17)</f>
        <v>4</v>
      </c>
      <c r="V18" s="1">
        <v>45</v>
      </c>
      <c r="W18" s="38">
        <v>100</v>
      </c>
      <c r="X18" s="28" t="s">
        <v>39</v>
      </c>
      <c r="Y18" s="2">
        <v>1</v>
      </c>
      <c r="Z18" s="4">
        <f>SUM(Z13:Z17)</f>
        <v>10</v>
      </c>
      <c r="AA18" s="4">
        <v>10</v>
      </c>
      <c r="AB18" s="23">
        <f>SUM(AB13:AB17)</f>
        <v>16</v>
      </c>
      <c r="AC18" s="23">
        <v>4</v>
      </c>
      <c r="AD18" s="5" t="str">
        <f t="shared" si="0"/>
        <v/>
      </c>
      <c r="AE18" s="24"/>
    </row>
    <row r="19" spans="1:31" x14ac:dyDescent="0.35">
      <c r="A19" s="67" t="s">
        <v>27</v>
      </c>
      <c r="B19" s="68"/>
      <c r="C19" s="69"/>
      <c r="D19" s="53">
        <v>0.4</v>
      </c>
      <c r="E19" s="54"/>
      <c r="F19" s="54"/>
      <c r="G19" s="54"/>
      <c r="H19" s="53">
        <v>0.3</v>
      </c>
      <c r="I19" s="54"/>
      <c r="J19" s="54"/>
      <c r="K19" s="54"/>
      <c r="L19" s="53">
        <v>0.2</v>
      </c>
      <c r="M19" s="54"/>
      <c r="N19" s="54"/>
      <c r="O19" s="54"/>
      <c r="P19" s="53">
        <v>0.1</v>
      </c>
      <c r="Q19" s="54"/>
      <c r="R19" s="54"/>
      <c r="S19" s="54"/>
      <c r="T19" s="29"/>
      <c r="U19" s="29"/>
      <c r="V19" s="29"/>
      <c r="W19" s="21"/>
      <c r="X19" s="30"/>
      <c r="Y19" s="30"/>
      <c r="Z19" s="30"/>
      <c r="AA19" s="30"/>
      <c r="AB19" s="30"/>
      <c r="AC19" s="30"/>
      <c r="AD19" s="19"/>
      <c r="AE19" s="24"/>
    </row>
    <row r="20" spans="1:31" x14ac:dyDescent="0.35">
      <c r="A20" s="55" t="s">
        <v>28</v>
      </c>
      <c r="B20" s="56"/>
      <c r="C20" s="57"/>
      <c r="D20" s="58">
        <f>D18*0.25+F18*1</f>
        <v>4</v>
      </c>
      <c r="E20" s="58"/>
      <c r="F20" s="58"/>
      <c r="G20" s="58"/>
      <c r="H20" s="58">
        <v>3</v>
      </c>
      <c r="I20" s="58"/>
      <c r="J20" s="58"/>
      <c r="K20" s="58"/>
      <c r="L20" s="58">
        <v>2</v>
      </c>
      <c r="M20" s="58"/>
      <c r="N20" s="58"/>
      <c r="O20" s="58"/>
      <c r="P20" s="58">
        <v>1</v>
      </c>
      <c r="Q20" s="58"/>
      <c r="R20" s="58"/>
      <c r="S20" s="58"/>
      <c r="T20" s="29"/>
      <c r="U20" s="29"/>
      <c r="V20" s="29"/>
      <c r="W20" s="35">
        <v>100</v>
      </c>
      <c r="X20" s="30"/>
      <c r="Y20" s="30"/>
      <c r="Z20" s="30"/>
      <c r="AA20" s="30"/>
      <c r="AB20" s="31"/>
      <c r="AC20" s="31"/>
      <c r="AD20" s="31"/>
      <c r="AE20" s="32"/>
    </row>
  </sheetData>
  <mergeCells count="39">
    <mergeCell ref="A8:C8"/>
    <mergeCell ref="A1:D1"/>
    <mergeCell ref="A2:D2"/>
    <mergeCell ref="A3:D3"/>
    <mergeCell ref="A5:V5"/>
    <mergeCell ref="A6:V6"/>
    <mergeCell ref="A10:A12"/>
    <mergeCell ref="B10:B12"/>
    <mergeCell ref="C10:C12"/>
    <mergeCell ref="D10:S10"/>
    <mergeCell ref="T10:U11"/>
    <mergeCell ref="AC10:AC12"/>
    <mergeCell ref="AD10:AD12"/>
    <mergeCell ref="D11:G11"/>
    <mergeCell ref="H11:K11"/>
    <mergeCell ref="L11:O11"/>
    <mergeCell ref="P11:S11"/>
    <mergeCell ref="W10:W12"/>
    <mergeCell ref="X10:X12"/>
    <mergeCell ref="Y10:Y12"/>
    <mergeCell ref="Z10:Z12"/>
    <mergeCell ref="AA10:AA12"/>
    <mergeCell ref="AB10:AB12"/>
    <mergeCell ref="V10:V12"/>
    <mergeCell ref="A13:A14"/>
    <mergeCell ref="B13:B14"/>
    <mergeCell ref="A15:A16"/>
    <mergeCell ref="B15:B16"/>
    <mergeCell ref="A18:C18"/>
    <mergeCell ref="D19:G19"/>
    <mergeCell ref="H19:K19"/>
    <mergeCell ref="L19:O19"/>
    <mergeCell ref="P19:S19"/>
    <mergeCell ref="A20:C20"/>
    <mergeCell ref="D20:G20"/>
    <mergeCell ref="H20:K20"/>
    <mergeCell ref="L20:O20"/>
    <mergeCell ref="P20:S20"/>
    <mergeCell ref="A19:C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131D-C614-4D5F-B634-2BD74DAC6146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1"/>
  <sheetViews>
    <sheetView topLeftCell="E16" zoomScale="99" zoomScaleNormal="99" zoomScaleSheetLayoutView="100" workbookViewId="0">
      <selection activeCell="W17" sqref="W17"/>
    </sheetView>
  </sheetViews>
  <sheetFormatPr defaultColWidth="10.75" defaultRowHeight="15.5" x14ac:dyDescent="0.35"/>
  <cols>
    <col min="1" max="1" width="4.9140625" style="7" customWidth="1"/>
    <col min="2" max="2" width="26.9140625" style="7" customWidth="1"/>
    <col min="3" max="3" width="38.33203125" style="7" customWidth="1"/>
    <col min="4" max="4" width="3.83203125" style="7" customWidth="1"/>
    <col min="5" max="5" width="5" style="7" customWidth="1"/>
    <col min="6" max="6" width="3.25" style="7" customWidth="1"/>
    <col min="7" max="7" width="6.25" style="7" bestFit="1" customWidth="1"/>
    <col min="8" max="8" width="3.83203125" style="7" customWidth="1"/>
    <col min="9" max="9" width="5.75" style="7" customWidth="1"/>
    <col min="10" max="10" width="3.33203125" style="7" customWidth="1"/>
    <col min="11" max="11" width="7.08203125" style="7" customWidth="1"/>
    <col min="12" max="12" width="3.5" style="7" customWidth="1"/>
    <col min="13" max="13" width="5" style="7" customWidth="1"/>
    <col min="14" max="14" width="3" style="7" customWidth="1"/>
    <col min="15" max="15" width="6.6640625" style="7" customWidth="1"/>
    <col min="16" max="16" width="3.33203125" style="7" customWidth="1"/>
    <col min="17" max="17" width="4.75" style="7" customWidth="1"/>
    <col min="18" max="18" width="3.75" style="7" customWidth="1"/>
    <col min="19" max="19" width="7.08203125" style="7" customWidth="1"/>
    <col min="20" max="20" width="3.58203125" style="7" customWidth="1"/>
    <col min="21" max="21" width="3.83203125" style="7" customWidth="1"/>
    <col min="22" max="22" width="5.33203125" style="7" customWidth="1"/>
    <col min="23" max="23" width="9.5" style="7" customWidth="1"/>
    <col min="24" max="24" width="6.33203125" style="7" customWidth="1"/>
    <col min="25" max="25" width="9.25" style="7" customWidth="1"/>
    <col min="26" max="26" width="9.5" style="7" customWidth="1"/>
    <col min="27" max="27" width="6.33203125" style="7" customWidth="1"/>
    <col min="28" max="28" width="6.25" style="7" customWidth="1"/>
    <col min="29" max="29" width="6.33203125" style="7" customWidth="1"/>
    <col min="30" max="30" width="17.58203125" style="8" customWidth="1"/>
    <col min="31" max="16384" width="10.75" style="7"/>
  </cols>
  <sheetData>
    <row r="1" spans="1:30" x14ac:dyDescent="0.35">
      <c r="A1" s="78" t="s">
        <v>24</v>
      </c>
      <c r="B1" s="78"/>
      <c r="C1" s="78"/>
      <c r="D1" s="78"/>
    </row>
    <row r="2" spans="1:30" x14ac:dyDescent="0.35">
      <c r="A2" s="79" t="s">
        <v>31</v>
      </c>
      <c r="B2" s="79"/>
      <c r="C2" s="79"/>
      <c r="D2" s="79"/>
    </row>
    <row r="3" spans="1:30" x14ac:dyDescent="0.35">
      <c r="A3" s="79" t="s">
        <v>25</v>
      </c>
      <c r="B3" s="79"/>
      <c r="C3" s="79"/>
      <c r="D3" s="79"/>
    </row>
    <row r="4" spans="1:30" x14ac:dyDescent="0.35">
      <c r="A4" s="9"/>
      <c r="B4" s="9"/>
      <c r="C4" s="9"/>
      <c r="D4" s="9"/>
    </row>
    <row r="5" spans="1:30" ht="17.5" x14ac:dyDescent="0.35">
      <c r="A5" s="80" t="s">
        <v>35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30" ht="17.5" x14ac:dyDescent="0.35">
      <c r="A6" s="80" t="s">
        <v>32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30" ht="11.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30" x14ac:dyDescent="0.35">
      <c r="A8" s="81" t="s">
        <v>23</v>
      </c>
      <c r="B8" s="81"/>
      <c r="C8" s="81"/>
      <c r="D8" s="11"/>
      <c r="E8" s="12">
        <v>0.8</v>
      </c>
      <c r="F8" s="13"/>
      <c r="G8" s="43"/>
      <c r="H8" s="13"/>
      <c r="I8" s="12"/>
      <c r="J8" s="13"/>
      <c r="K8" s="14">
        <v>16</v>
      </c>
      <c r="L8" s="13"/>
      <c r="M8" s="12"/>
      <c r="N8" s="13"/>
      <c r="O8" s="14">
        <v>11</v>
      </c>
      <c r="P8" s="13"/>
      <c r="Q8" s="12"/>
      <c r="R8" s="13"/>
      <c r="S8" s="14">
        <v>5.2</v>
      </c>
      <c r="T8" s="11"/>
      <c r="X8" s="85" t="s">
        <v>29</v>
      </c>
      <c r="Y8" s="85"/>
      <c r="Z8" s="85"/>
      <c r="AA8" s="85"/>
      <c r="AB8" s="85"/>
      <c r="AC8" s="85"/>
      <c r="AD8" s="85"/>
    </row>
    <row r="9" spans="1:30" ht="15.65" customHeight="1" x14ac:dyDescent="0.35">
      <c r="X9" s="86"/>
      <c r="Y9" s="86"/>
      <c r="Z9" s="86"/>
      <c r="AA9" s="86"/>
      <c r="AB9" s="86"/>
      <c r="AC9" s="86"/>
      <c r="AD9" s="86"/>
    </row>
    <row r="10" spans="1:30" ht="20.5" customHeight="1" x14ac:dyDescent="0.35">
      <c r="A10" s="72" t="s">
        <v>22</v>
      </c>
      <c r="B10" s="72" t="s">
        <v>0</v>
      </c>
      <c r="C10" s="73" t="s">
        <v>10</v>
      </c>
      <c r="D10" s="76" t="s">
        <v>1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 t="s">
        <v>18</v>
      </c>
      <c r="U10" s="77"/>
      <c r="V10" s="72" t="s">
        <v>7</v>
      </c>
      <c r="W10" s="73" t="s">
        <v>11</v>
      </c>
      <c r="X10" s="70" t="s">
        <v>12</v>
      </c>
      <c r="Y10" s="70" t="s">
        <v>13</v>
      </c>
      <c r="Z10" s="70" t="s">
        <v>14</v>
      </c>
      <c r="AA10" s="87" t="s">
        <v>15</v>
      </c>
      <c r="AB10" s="87" t="s">
        <v>16</v>
      </c>
      <c r="AC10" s="87" t="s">
        <v>17</v>
      </c>
      <c r="AD10" s="71" t="s">
        <v>19</v>
      </c>
    </row>
    <row r="11" spans="1:30" ht="30.5" customHeight="1" x14ac:dyDescent="0.35">
      <c r="A11" s="72"/>
      <c r="B11" s="72"/>
      <c r="C11" s="74"/>
      <c r="D11" s="72" t="s">
        <v>2</v>
      </c>
      <c r="E11" s="72"/>
      <c r="F11" s="72"/>
      <c r="G11" s="72"/>
      <c r="H11" s="72" t="s">
        <v>3</v>
      </c>
      <c r="I11" s="72"/>
      <c r="J11" s="72"/>
      <c r="K11" s="72"/>
      <c r="L11" s="72" t="s">
        <v>4</v>
      </c>
      <c r="M11" s="72"/>
      <c r="N11" s="72"/>
      <c r="O11" s="72"/>
      <c r="P11" s="72" t="s">
        <v>5</v>
      </c>
      <c r="Q11" s="72"/>
      <c r="R11" s="72"/>
      <c r="S11" s="72"/>
      <c r="T11" s="77"/>
      <c r="U11" s="77"/>
      <c r="V11" s="72"/>
      <c r="W11" s="74"/>
      <c r="X11" s="70"/>
      <c r="Y11" s="70"/>
      <c r="Z11" s="70"/>
      <c r="AA11" s="87"/>
      <c r="AB11" s="87"/>
      <c r="AC11" s="87"/>
      <c r="AD11" s="71"/>
    </row>
    <row r="12" spans="1:30" ht="45" x14ac:dyDescent="0.35">
      <c r="A12" s="72"/>
      <c r="B12" s="72"/>
      <c r="C12" s="75"/>
      <c r="D12" s="15" t="s">
        <v>20</v>
      </c>
      <c r="E12" s="16" t="s">
        <v>6</v>
      </c>
      <c r="F12" s="15" t="s">
        <v>21</v>
      </c>
      <c r="G12" s="17" t="s">
        <v>6</v>
      </c>
      <c r="H12" s="15" t="s">
        <v>20</v>
      </c>
      <c r="I12" s="16" t="s">
        <v>6</v>
      </c>
      <c r="J12" s="15" t="s">
        <v>21</v>
      </c>
      <c r="K12" s="17" t="s">
        <v>6</v>
      </c>
      <c r="L12" s="15" t="s">
        <v>20</v>
      </c>
      <c r="M12" s="16" t="s">
        <v>6</v>
      </c>
      <c r="N12" s="15" t="s">
        <v>21</v>
      </c>
      <c r="O12" s="17" t="s">
        <v>6</v>
      </c>
      <c r="P12" s="15" t="s">
        <v>20</v>
      </c>
      <c r="Q12" s="16" t="s">
        <v>6</v>
      </c>
      <c r="R12" s="15" t="s">
        <v>21</v>
      </c>
      <c r="S12" s="17" t="s">
        <v>6</v>
      </c>
      <c r="T12" s="18" t="s">
        <v>20</v>
      </c>
      <c r="U12" s="18" t="s">
        <v>21</v>
      </c>
      <c r="V12" s="72"/>
      <c r="W12" s="75"/>
      <c r="X12" s="70"/>
      <c r="Y12" s="70"/>
      <c r="Z12" s="70"/>
      <c r="AA12" s="87"/>
      <c r="AB12" s="87"/>
      <c r="AC12" s="87"/>
      <c r="AD12" s="71"/>
    </row>
    <row r="13" spans="1:30" s="24" customFormat="1" ht="63.75" customHeight="1" x14ac:dyDescent="0.35">
      <c r="A13" s="19">
        <v>1</v>
      </c>
      <c r="B13" s="82" t="s">
        <v>36</v>
      </c>
      <c r="D13" s="20">
        <v>2</v>
      </c>
      <c r="E13" s="33">
        <f>D13*$E$8</f>
        <v>1.6</v>
      </c>
      <c r="F13" s="20"/>
      <c r="G13" s="33">
        <f>F13*$G$8</f>
        <v>0</v>
      </c>
      <c r="H13" s="20"/>
      <c r="I13" s="33">
        <f>H13*$I$8</f>
        <v>0</v>
      </c>
      <c r="J13" s="20">
        <v>1</v>
      </c>
      <c r="K13" s="33">
        <f>J13*$K$8</f>
        <v>16</v>
      </c>
      <c r="L13" s="20"/>
      <c r="M13" s="33">
        <f>L13*M$8</f>
        <v>0</v>
      </c>
      <c r="N13" s="20"/>
      <c r="O13" s="33">
        <f>N13*O$8</f>
        <v>0</v>
      </c>
      <c r="P13" s="20"/>
      <c r="Q13" s="33">
        <f>P13*Q$8</f>
        <v>0</v>
      </c>
      <c r="R13" s="20"/>
      <c r="S13" s="33">
        <f>R13*$S$8</f>
        <v>0</v>
      </c>
      <c r="T13" s="1">
        <f t="shared" ref="T13:T17" si="0">D13+H13+L13+P13</f>
        <v>2</v>
      </c>
      <c r="U13" s="1">
        <f t="shared" ref="U13:U18" si="1">F13+J13+N13+R13</f>
        <v>1</v>
      </c>
      <c r="V13" s="36">
        <f t="shared" ref="V13:V18" si="2">E13+G13+I13+K13+M13+O13+Q13+S13</f>
        <v>17.600000000000001</v>
      </c>
      <c r="W13" s="37" t="str">
        <f>CONCATENATE(AA13*10,"%")</f>
        <v>35%</v>
      </c>
      <c r="X13" s="22" t="s">
        <v>8</v>
      </c>
      <c r="Y13" s="2">
        <v>0.35</v>
      </c>
      <c r="Z13" s="3">
        <f>Y13*10</f>
        <v>3.5</v>
      </c>
      <c r="AA13" s="39">
        <v>3.5</v>
      </c>
      <c r="AB13" s="40">
        <f>T13</f>
        <v>2</v>
      </c>
      <c r="AC13" s="40">
        <f>U13</f>
        <v>1</v>
      </c>
      <c r="AD13" s="5" t="str">
        <f>IF(AND(T13=AB13,U13=AC13),"","Số Ch chưa khớp")</f>
        <v/>
      </c>
    </row>
    <row r="14" spans="1:30" s="24" customFormat="1" ht="46.5" customHeight="1" x14ac:dyDescent="0.35">
      <c r="A14" s="19">
        <v>2</v>
      </c>
      <c r="B14" s="83"/>
      <c r="C14" s="25"/>
      <c r="D14" s="20">
        <v>2</v>
      </c>
      <c r="E14" s="33">
        <f t="shared" ref="E14:E18" si="3">D14*$E$8</f>
        <v>1.6</v>
      </c>
      <c r="F14" s="20"/>
      <c r="G14" s="33">
        <f>F14*G$8</f>
        <v>0</v>
      </c>
      <c r="H14" s="20"/>
      <c r="I14" s="33">
        <f>H14*I$8</f>
        <v>0</v>
      </c>
      <c r="J14" s="20"/>
      <c r="K14" s="33">
        <f>J14*K$8</f>
        <v>0</v>
      </c>
      <c r="L14" s="20"/>
      <c r="M14" s="33">
        <f>L14*M$8</f>
        <v>0</v>
      </c>
      <c r="N14" s="20"/>
      <c r="O14" s="33">
        <f>N14*O$8</f>
        <v>0</v>
      </c>
      <c r="P14" s="20"/>
      <c r="Q14" s="33">
        <f>P14*Q$8</f>
        <v>0</v>
      </c>
      <c r="R14" s="20">
        <v>0</v>
      </c>
      <c r="S14" s="33">
        <f>R14*S$8</f>
        <v>0</v>
      </c>
      <c r="T14" s="1">
        <f t="shared" si="0"/>
        <v>2</v>
      </c>
      <c r="U14" s="1">
        <f t="shared" si="1"/>
        <v>0</v>
      </c>
      <c r="V14" s="36">
        <f t="shared" si="2"/>
        <v>1.6</v>
      </c>
      <c r="W14" s="37" t="str">
        <f t="shared" ref="W14:W18" si="4">CONCATENATE(AA14*10,"%")</f>
        <v>5%</v>
      </c>
      <c r="X14" s="22" t="s">
        <v>8</v>
      </c>
      <c r="Y14" s="2">
        <v>0.05</v>
      </c>
      <c r="Z14" s="3">
        <f t="shared" ref="Z14:Z18" si="5">Y14*10</f>
        <v>0.5</v>
      </c>
      <c r="AA14" s="39">
        <v>0.5</v>
      </c>
      <c r="AB14" s="40">
        <f t="shared" ref="AB14:AC18" si="6">T14</f>
        <v>2</v>
      </c>
      <c r="AC14" s="40">
        <f t="shared" si="6"/>
        <v>0</v>
      </c>
      <c r="AD14" s="5" t="str">
        <f t="shared" ref="AD14:AD19" si="7">IF(AND(T14=AB14,U14=AC14),"","Số Ch chưa khớp")</f>
        <v/>
      </c>
    </row>
    <row r="15" spans="1:30" s="24" customFormat="1" ht="55.5" customHeight="1" x14ac:dyDescent="0.35">
      <c r="A15" s="19">
        <v>3</v>
      </c>
      <c r="B15" s="84" t="s">
        <v>37</v>
      </c>
      <c r="C15" s="25"/>
      <c r="D15" s="20">
        <v>2</v>
      </c>
      <c r="E15" s="33">
        <f t="shared" si="3"/>
        <v>1.6</v>
      </c>
      <c r="F15" s="20"/>
      <c r="G15" s="33">
        <f t="shared" ref="G15:G17" si="8">F15*G$8</f>
        <v>0</v>
      </c>
      <c r="H15" s="20"/>
      <c r="I15" s="33">
        <f t="shared" ref="I15:I17" si="9">H15*I$8</f>
        <v>0</v>
      </c>
      <c r="J15" s="20"/>
      <c r="K15" s="33">
        <f t="shared" ref="K15:K17" si="10">J15*K$8</f>
        <v>0</v>
      </c>
      <c r="L15" s="20"/>
      <c r="M15" s="33">
        <f t="shared" ref="M15:M17" si="11">L15*M$8</f>
        <v>0</v>
      </c>
      <c r="N15" s="26"/>
      <c r="O15" s="33">
        <f t="shared" ref="O15:O16" si="12">N15*O$8</f>
        <v>0</v>
      </c>
      <c r="P15" s="20"/>
      <c r="Q15" s="33">
        <f t="shared" ref="Q15:Q17" si="13">P15*Q$8</f>
        <v>0</v>
      </c>
      <c r="R15" s="20"/>
      <c r="S15" s="33">
        <f t="shared" ref="S15:S17" si="14">R15*S$8</f>
        <v>0</v>
      </c>
      <c r="T15" s="1">
        <f t="shared" si="0"/>
        <v>2</v>
      </c>
      <c r="U15" s="1">
        <f t="shared" si="1"/>
        <v>0</v>
      </c>
      <c r="V15" s="36">
        <f t="shared" si="2"/>
        <v>1.6</v>
      </c>
      <c r="W15" s="37" t="str">
        <f t="shared" si="4"/>
        <v>5%</v>
      </c>
      <c r="X15" s="22" t="s">
        <v>9</v>
      </c>
      <c r="Y15" s="2">
        <v>0.05</v>
      </c>
      <c r="Z15" s="3">
        <f t="shared" si="5"/>
        <v>0.5</v>
      </c>
      <c r="AA15" s="39">
        <v>0.5</v>
      </c>
      <c r="AB15" s="40">
        <f t="shared" si="6"/>
        <v>2</v>
      </c>
      <c r="AC15" s="40">
        <f t="shared" si="6"/>
        <v>0</v>
      </c>
      <c r="AD15" s="5" t="str">
        <f t="shared" si="7"/>
        <v/>
      </c>
    </row>
    <row r="16" spans="1:30" s="24" customFormat="1" ht="52.5" customHeight="1" x14ac:dyDescent="0.35">
      <c r="A16" s="19">
        <v>4</v>
      </c>
      <c r="B16" s="84"/>
      <c r="C16" s="41"/>
      <c r="D16" s="20">
        <v>2</v>
      </c>
      <c r="E16" s="33">
        <f t="shared" si="3"/>
        <v>1.6</v>
      </c>
      <c r="F16" s="20"/>
      <c r="G16" s="33">
        <f t="shared" si="8"/>
        <v>0</v>
      </c>
      <c r="H16" s="20"/>
      <c r="I16" s="33">
        <f t="shared" si="9"/>
        <v>0</v>
      </c>
      <c r="J16" s="20"/>
      <c r="K16" s="33">
        <f t="shared" si="10"/>
        <v>0</v>
      </c>
      <c r="L16" s="20"/>
      <c r="M16" s="33">
        <f t="shared" si="11"/>
        <v>0</v>
      </c>
      <c r="N16" s="20"/>
      <c r="O16" s="33">
        <f t="shared" si="12"/>
        <v>0</v>
      </c>
      <c r="P16" s="20"/>
      <c r="Q16" s="33">
        <f t="shared" si="13"/>
        <v>0</v>
      </c>
      <c r="R16" s="20">
        <v>1</v>
      </c>
      <c r="S16" s="33">
        <f>R16*S$8</f>
        <v>5.2</v>
      </c>
      <c r="T16" s="1">
        <f t="shared" si="0"/>
        <v>2</v>
      </c>
      <c r="U16" s="1">
        <f t="shared" si="1"/>
        <v>1</v>
      </c>
      <c r="V16" s="36">
        <f t="shared" si="2"/>
        <v>6.8000000000000007</v>
      </c>
      <c r="W16" s="37" t="str">
        <f t="shared" si="4"/>
        <v>15%</v>
      </c>
      <c r="X16" s="22" t="s">
        <v>8</v>
      </c>
      <c r="Y16" s="2">
        <v>0.15</v>
      </c>
      <c r="Z16" s="3">
        <f t="shared" si="5"/>
        <v>1.5</v>
      </c>
      <c r="AA16" s="39">
        <v>1.5</v>
      </c>
      <c r="AB16" s="40">
        <f t="shared" si="6"/>
        <v>2</v>
      </c>
      <c r="AC16" s="40">
        <f t="shared" si="6"/>
        <v>1</v>
      </c>
      <c r="AD16" s="5" t="str">
        <f t="shared" si="7"/>
        <v/>
      </c>
    </row>
    <row r="17" spans="1:30" s="24" customFormat="1" ht="49.5" customHeight="1" x14ac:dyDescent="0.35">
      <c r="A17" s="19">
        <v>7</v>
      </c>
      <c r="B17" s="46" t="s">
        <v>33</v>
      </c>
      <c r="C17" s="25"/>
      <c r="D17" s="20">
        <v>8</v>
      </c>
      <c r="E17" s="33">
        <f t="shared" si="3"/>
        <v>6.4</v>
      </c>
      <c r="F17" s="20"/>
      <c r="G17" s="33">
        <f t="shared" si="8"/>
        <v>0</v>
      </c>
      <c r="H17" s="20"/>
      <c r="I17" s="33">
        <f t="shared" si="9"/>
        <v>0</v>
      </c>
      <c r="J17" s="20"/>
      <c r="K17" s="33">
        <f t="shared" si="10"/>
        <v>0</v>
      </c>
      <c r="L17" s="20"/>
      <c r="M17" s="33">
        <f t="shared" si="11"/>
        <v>0</v>
      </c>
      <c r="N17" s="20"/>
      <c r="O17" s="33"/>
      <c r="P17" s="20"/>
      <c r="Q17" s="33">
        <f t="shared" si="13"/>
        <v>0</v>
      </c>
      <c r="R17" s="26"/>
      <c r="S17" s="33">
        <f t="shared" si="14"/>
        <v>0</v>
      </c>
      <c r="T17" s="1">
        <f t="shared" si="0"/>
        <v>8</v>
      </c>
      <c r="U17" s="1"/>
      <c r="V17" s="36">
        <v>6.4</v>
      </c>
      <c r="W17" s="37">
        <v>0.15</v>
      </c>
      <c r="X17" s="22" t="s">
        <v>8</v>
      </c>
      <c r="Y17" s="2">
        <v>0.2</v>
      </c>
      <c r="Z17" s="3">
        <f t="shared" si="5"/>
        <v>2</v>
      </c>
      <c r="AA17" s="39">
        <v>2</v>
      </c>
      <c r="AB17" s="40">
        <f t="shared" si="6"/>
        <v>8</v>
      </c>
      <c r="AC17" s="40">
        <f t="shared" si="6"/>
        <v>0</v>
      </c>
      <c r="AD17" s="5" t="str">
        <f t="shared" si="7"/>
        <v/>
      </c>
    </row>
    <row r="18" spans="1:30" s="24" customFormat="1" ht="50.25" customHeight="1" x14ac:dyDescent="0.35">
      <c r="A18" s="19">
        <v>9</v>
      </c>
      <c r="B18" s="45" t="s">
        <v>38</v>
      </c>
      <c r="C18" s="42"/>
      <c r="D18" s="20"/>
      <c r="E18" s="33">
        <f t="shared" si="3"/>
        <v>0</v>
      </c>
      <c r="F18" s="20"/>
      <c r="G18" s="33">
        <f>F18*G$8</f>
        <v>0</v>
      </c>
      <c r="H18" s="20"/>
      <c r="I18" s="33">
        <f>H18*I$8</f>
        <v>0</v>
      </c>
      <c r="J18" s="20"/>
      <c r="K18" s="33">
        <f>J18*K$8</f>
        <v>0</v>
      </c>
      <c r="L18" s="20"/>
      <c r="M18" s="33">
        <f>L18*M$8</f>
        <v>0</v>
      </c>
      <c r="N18" s="20">
        <v>1</v>
      </c>
      <c r="O18" s="33">
        <v>11</v>
      </c>
      <c r="P18" s="20"/>
      <c r="Q18" s="33">
        <f>P18*Q$8</f>
        <v>0</v>
      </c>
      <c r="R18" s="20"/>
      <c r="S18" s="33">
        <f>R18*S$8</f>
        <v>0</v>
      </c>
      <c r="T18" s="1">
        <f>D18+H18+L18+P18</f>
        <v>0</v>
      </c>
      <c r="U18" s="1">
        <f t="shared" si="1"/>
        <v>1</v>
      </c>
      <c r="V18" s="36">
        <f t="shared" si="2"/>
        <v>11</v>
      </c>
      <c r="W18" s="37" t="str">
        <f t="shared" si="4"/>
        <v>20%</v>
      </c>
      <c r="X18" s="22" t="s">
        <v>8</v>
      </c>
      <c r="Y18" s="2">
        <v>0.2</v>
      </c>
      <c r="Z18" s="3">
        <f t="shared" si="5"/>
        <v>2</v>
      </c>
      <c r="AA18" s="39">
        <v>2</v>
      </c>
      <c r="AB18" s="40">
        <f t="shared" si="6"/>
        <v>0</v>
      </c>
      <c r="AC18" s="40">
        <f t="shared" si="6"/>
        <v>1</v>
      </c>
      <c r="AD18" s="5" t="str">
        <f t="shared" si="7"/>
        <v/>
      </c>
    </row>
    <row r="19" spans="1:30" s="24" customFormat="1" ht="28" customHeight="1" x14ac:dyDescent="0.35">
      <c r="A19" s="67" t="s">
        <v>26</v>
      </c>
      <c r="B19" s="68"/>
      <c r="C19" s="69"/>
      <c r="D19" s="27">
        <f t="shared" ref="D19:V19" si="15">SUM(D13:D18)</f>
        <v>16</v>
      </c>
      <c r="E19" s="34">
        <f t="shared" si="15"/>
        <v>12.8</v>
      </c>
      <c r="F19" s="27">
        <f t="shared" si="15"/>
        <v>0</v>
      </c>
      <c r="G19" s="34">
        <f t="shared" si="15"/>
        <v>0</v>
      </c>
      <c r="H19" s="27">
        <f t="shared" si="15"/>
        <v>0</v>
      </c>
      <c r="I19" s="34">
        <f t="shared" si="15"/>
        <v>0</v>
      </c>
      <c r="J19" s="27">
        <f t="shared" si="15"/>
        <v>1</v>
      </c>
      <c r="K19" s="34">
        <f t="shared" si="15"/>
        <v>16</v>
      </c>
      <c r="L19" s="27">
        <f t="shared" si="15"/>
        <v>0</v>
      </c>
      <c r="M19" s="34">
        <f t="shared" si="15"/>
        <v>0</v>
      </c>
      <c r="N19" s="27">
        <f t="shared" si="15"/>
        <v>1</v>
      </c>
      <c r="O19" s="34">
        <f t="shared" si="15"/>
        <v>11</v>
      </c>
      <c r="P19" s="27">
        <f t="shared" si="15"/>
        <v>0</v>
      </c>
      <c r="Q19" s="34">
        <f t="shared" si="15"/>
        <v>0</v>
      </c>
      <c r="R19" s="27">
        <f t="shared" si="15"/>
        <v>1</v>
      </c>
      <c r="S19" s="44">
        <f t="shared" si="15"/>
        <v>5.2</v>
      </c>
      <c r="T19" s="1">
        <f t="shared" si="15"/>
        <v>16</v>
      </c>
      <c r="U19" s="1">
        <f t="shared" si="15"/>
        <v>3</v>
      </c>
      <c r="V19" s="1">
        <f t="shared" si="15"/>
        <v>45.000000000000007</v>
      </c>
      <c r="W19" s="38" t="str">
        <f>CONCATENATE(AA19*10,"%")</f>
        <v>100%</v>
      </c>
      <c r="X19" s="28" t="s">
        <v>30</v>
      </c>
      <c r="Y19" s="6">
        <f>SUM(Y13:Y18)</f>
        <v>1</v>
      </c>
      <c r="Z19" s="4">
        <f>SUM(Z13:Z18)</f>
        <v>10</v>
      </c>
      <c r="AA19" s="4">
        <f>SUM(AA13:AA18)</f>
        <v>10</v>
      </c>
      <c r="AB19" s="23">
        <f>SUM(AB13:AB18)</f>
        <v>16</v>
      </c>
      <c r="AC19" s="23">
        <f xml:space="preserve"> SUM(AC13:AC18)</f>
        <v>3</v>
      </c>
      <c r="AD19" s="5" t="str">
        <f t="shared" si="7"/>
        <v/>
      </c>
    </row>
    <row r="20" spans="1:30" s="24" customFormat="1" ht="28" customHeight="1" x14ac:dyDescent="0.35">
      <c r="A20" s="67" t="s">
        <v>27</v>
      </c>
      <c r="B20" s="68"/>
      <c r="C20" s="69"/>
      <c r="D20" s="53">
        <v>0.4</v>
      </c>
      <c r="E20" s="54"/>
      <c r="F20" s="54"/>
      <c r="G20" s="54"/>
      <c r="H20" s="53">
        <v>0.3</v>
      </c>
      <c r="I20" s="54"/>
      <c r="J20" s="54"/>
      <c r="K20" s="54"/>
      <c r="L20" s="53">
        <v>0.2</v>
      </c>
      <c r="M20" s="54"/>
      <c r="N20" s="54"/>
      <c r="O20" s="54"/>
      <c r="P20" s="53">
        <v>0.1</v>
      </c>
      <c r="Q20" s="54"/>
      <c r="R20" s="54"/>
      <c r="S20" s="54"/>
      <c r="T20" s="29"/>
      <c r="U20" s="29"/>
      <c r="V20" s="29"/>
      <c r="W20" s="21"/>
      <c r="X20" s="30"/>
      <c r="Y20" s="30"/>
      <c r="Z20" s="30"/>
      <c r="AA20" s="30"/>
      <c r="AB20" s="30"/>
      <c r="AC20" s="30"/>
      <c r="AD20" s="19"/>
    </row>
    <row r="21" spans="1:30" s="32" customFormat="1" ht="28" customHeight="1" x14ac:dyDescent="0.35">
      <c r="A21" s="55" t="s">
        <v>28</v>
      </c>
      <c r="B21" s="56"/>
      <c r="C21" s="57"/>
      <c r="D21" s="58">
        <f>D19*0.25+F19*1</f>
        <v>4</v>
      </c>
      <c r="E21" s="58"/>
      <c r="F21" s="58"/>
      <c r="G21" s="58"/>
      <c r="H21" s="58">
        <v>3</v>
      </c>
      <c r="I21" s="58"/>
      <c r="J21" s="58"/>
      <c r="K21" s="58"/>
      <c r="L21" s="58">
        <v>2</v>
      </c>
      <c r="M21" s="58"/>
      <c r="N21" s="58"/>
      <c r="O21" s="58"/>
      <c r="P21" s="58">
        <v>1</v>
      </c>
      <c r="Q21" s="58"/>
      <c r="R21" s="58"/>
      <c r="S21" s="58"/>
      <c r="T21" s="29"/>
      <c r="U21" s="29"/>
      <c r="V21" s="29"/>
      <c r="W21" s="35">
        <f>SUM(D21:S21)</f>
        <v>10</v>
      </c>
      <c r="X21" s="30"/>
      <c r="Y21" s="30"/>
      <c r="Z21" s="30"/>
      <c r="AA21" s="30"/>
      <c r="AB21" s="31"/>
      <c r="AC21" s="31"/>
      <c r="AD21" s="31"/>
    </row>
  </sheetData>
  <mergeCells count="38">
    <mergeCell ref="A8:C8"/>
    <mergeCell ref="A1:D1"/>
    <mergeCell ref="A2:D2"/>
    <mergeCell ref="A3:D3"/>
    <mergeCell ref="A5:V5"/>
    <mergeCell ref="A6:V6"/>
    <mergeCell ref="A10:A12"/>
    <mergeCell ref="B10:B12"/>
    <mergeCell ref="C10:C12"/>
    <mergeCell ref="D10:S10"/>
    <mergeCell ref="T10:U11"/>
    <mergeCell ref="D11:G11"/>
    <mergeCell ref="H11:K11"/>
    <mergeCell ref="L11:O11"/>
    <mergeCell ref="P11:S11"/>
    <mergeCell ref="X8:AD9"/>
    <mergeCell ref="V10:V12"/>
    <mergeCell ref="W10:W12"/>
    <mergeCell ref="X10:X12"/>
    <mergeCell ref="Y10:Y12"/>
    <mergeCell ref="Z10:Z12"/>
    <mergeCell ref="AA10:AA12"/>
    <mergeCell ref="AB10:AB12"/>
    <mergeCell ref="AC10:AC12"/>
    <mergeCell ref="AD10:AD12"/>
    <mergeCell ref="B13:B14"/>
    <mergeCell ref="B15:B16"/>
    <mergeCell ref="A19:C19"/>
    <mergeCell ref="D20:G20"/>
    <mergeCell ref="H20:K20"/>
    <mergeCell ref="L20:O20"/>
    <mergeCell ref="P20:S20"/>
    <mergeCell ref="A21:C21"/>
    <mergeCell ref="D21:G21"/>
    <mergeCell ref="H21:K21"/>
    <mergeCell ref="L21:O21"/>
    <mergeCell ref="P21:S21"/>
    <mergeCell ref="A20:C20"/>
  </mergeCells>
  <pageMargins left="0.15748031496062992" right="0.65" top="0.34" bottom="0.31496062992125984" header="0.2" footer="0.31496062992125984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B7D9-31F4-4DD2-91FA-F2F94BD44358}">
  <dimension ref="A1:AD22"/>
  <sheetViews>
    <sheetView tabSelected="1" topLeftCell="E16" zoomScale="99" zoomScaleNormal="99" zoomScaleSheetLayoutView="100" workbookViewId="0">
      <selection activeCell="C13" sqref="C13"/>
    </sheetView>
  </sheetViews>
  <sheetFormatPr defaultColWidth="10.75" defaultRowHeight="15.5" x14ac:dyDescent="0.35"/>
  <cols>
    <col min="1" max="1" width="4.9140625" style="7" customWidth="1"/>
    <col min="2" max="2" width="24.08203125" style="7" customWidth="1"/>
    <col min="3" max="3" width="38.33203125" style="7" customWidth="1"/>
    <col min="4" max="4" width="3.83203125" style="7" customWidth="1"/>
    <col min="5" max="5" width="5" style="7" customWidth="1"/>
    <col min="6" max="6" width="3.25" style="7" customWidth="1"/>
    <col min="7" max="7" width="6.25" style="7" bestFit="1" customWidth="1"/>
    <col min="8" max="8" width="3.83203125" style="7" customWidth="1"/>
    <col min="9" max="9" width="5.75" style="7" customWidth="1"/>
    <col min="10" max="10" width="3.33203125" style="7" customWidth="1"/>
    <col min="11" max="11" width="7.08203125" style="7" customWidth="1"/>
    <col min="12" max="12" width="3.5" style="7" customWidth="1"/>
    <col min="13" max="13" width="5" style="7" customWidth="1"/>
    <col min="14" max="14" width="3" style="7" customWidth="1"/>
    <col min="15" max="15" width="6.6640625" style="7" customWidth="1"/>
    <col min="16" max="16" width="3.33203125" style="7" customWidth="1"/>
    <col min="17" max="17" width="4.75" style="7" customWidth="1"/>
    <col min="18" max="18" width="2.33203125" style="7" customWidth="1"/>
    <col min="19" max="19" width="7.08203125" style="7" customWidth="1"/>
    <col min="20" max="20" width="3.58203125" style="7" customWidth="1"/>
    <col min="21" max="21" width="3.83203125" style="7" customWidth="1"/>
    <col min="22" max="22" width="5.33203125" style="7" customWidth="1"/>
    <col min="23" max="23" width="9.5" style="7" customWidth="1"/>
    <col min="24" max="24" width="6.33203125" style="7" customWidth="1"/>
    <col min="25" max="25" width="9.25" style="7" bestFit="1" customWidth="1"/>
    <col min="26" max="26" width="9.5" style="7" customWidth="1"/>
    <col min="27" max="27" width="6.33203125" style="7" customWidth="1"/>
    <col min="28" max="28" width="6.25" style="7" customWidth="1"/>
    <col min="29" max="29" width="6.33203125" style="7" customWidth="1"/>
    <col min="30" max="30" width="17.58203125" style="8" customWidth="1"/>
    <col min="31" max="16384" width="10.75" style="7"/>
  </cols>
  <sheetData>
    <row r="1" spans="1:30" x14ac:dyDescent="0.35">
      <c r="A1" s="78" t="s">
        <v>24</v>
      </c>
      <c r="B1" s="78"/>
      <c r="C1" s="78"/>
      <c r="D1" s="78"/>
    </row>
    <row r="2" spans="1:30" x14ac:dyDescent="0.35">
      <c r="A2" s="79" t="s">
        <v>31</v>
      </c>
      <c r="B2" s="79"/>
      <c r="C2" s="79"/>
      <c r="D2" s="79"/>
    </row>
    <row r="3" spans="1:30" x14ac:dyDescent="0.35">
      <c r="A3" s="79" t="s">
        <v>25</v>
      </c>
      <c r="B3" s="79"/>
      <c r="C3" s="79"/>
      <c r="D3" s="79"/>
    </row>
    <row r="4" spans="1:30" x14ac:dyDescent="0.35">
      <c r="A4" s="9"/>
      <c r="B4" s="9"/>
      <c r="C4" s="9"/>
      <c r="D4" s="9"/>
    </row>
    <row r="5" spans="1:30" ht="17.5" x14ac:dyDescent="0.35">
      <c r="A5" s="80" t="s">
        <v>52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30" ht="17.5" x14ac:dyDescent="0.35">
      <c r="A6" s="80" t="s">
        <v>53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30" ht="11.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30" x14ac:dyDescent="0.35">
      <c r="A8" s="81" t="s">
        <v>23</v>
      </c>
      <c r="B8" s="81"/>
      <c r="C8" s="81"/>
      <c r="D8" s="11"/>
      <c r="E8" s="12">
        <v>0.8</v>
      </c>
      <c r="F8" s="13"/>
      <c r="G8" s="43"/>
      <c r="H8" s="13"/>
      <c r="I8" s="12"/>
      <c r="J8" s="13"/>
      <c r="K8" s="14">
        <v>16</v>
      </c>
      <c r="L8" s="13"/>
      <c r="M8" s="12"/>
      <c r="N8" s="13"/>
      <c r="O8" s="14">
        <v>11</v>
      </c>
      <c r="P8" s="13"/>
      <c r="Q8" s="12"/>
      <c r="R8" s="13"/>
      <c r="S8" s="14">
        <v>5.2</v>
      </c>
      <c r="T8" s="11"/>
      <c r="X8" s="85" t="s">
        <v>29</v>
      </c>
      <c r="Y8" s="85"/>
      <c r="Z8" s="85"/>
      <c r="AA8" s="85"/>
      <c r="AB8" s="85"/>
      <c r="AC8" s="85"/>
      <c r="AD8" s="85"/>
    </row>
    <row r="9" spans="1:30" ht="15.65" customHeight="1" x14ac:dyDescent="0.35">
      <c r="X9" s="86"/>
      <c r="Y9" s="86"/>
      <c r="Z9" s="86"/>
      <c r="AA9" s="86"/>
      <c r="AB9" s="86"/>
      <c r="AC9" s="86"/>
      <c r="AD9" s="86"/>
    </row>
    <row r="10" spans="1:30" ht="20.5" customHeight="1" x14ac:dyDescent="0.35">
      <c r="A10" s="72" t="s">
        <v>22</v>
      </c>
      <c r="B10" s="72" t="s">
        <v>0</v>
      </c>
      <c r="C10" s="73" t="s">
        <v>10</v>
      </c>
      <c r="D10" s="76" t="s">
        <v>1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 t="s">
        <v>18</v>
      </c>
      <c r="U10" s="77"/>
      <c r="V10" s="72" t="s">
        <v>7</v>
      </c>
      <c r="W10" s="73" t="s">
        <v>11</v>
      </c>
      <c r="X10" s="70" t="s">
        <v>12</v>
      </c>
      <c r="Y10" s="70" t="s">
        <v>13</v>
      </c>
      <c r="Z10" s="70" t="s">
        <v>14</v>
      </c>
      <c r="AA10" s="87" t="s">
        <v>15</v>
      </c>
      <c r="AB10" s="87" t="s">
        <v>16</v>
      </c>
      <c r="AC10" s="87" t="s">
        <v>17</v>
      </c>
      <c r="AD10" s="71" t="s">
        <v>19</v>
      </c>
    </row>
    <row r="11" spans="1:30" ht="30.5" customHeight="1" x14ac:dyDescent="0.35">
      <c r="A11" s="72"/>
      <c r="B11" s="72"/>
      <c r="C11" s="74"/>
      <c r="D11" s="72" t="s">
        <v>2</v>
      </c>
      <c r="E11" s="72"/>
      <c r="F11" s="72"/>
      <c r="G11" s="72"/>
      <c r="H11" s="72" t="s">
        <v>3</v>
      </c>
      <c r="I11" s="72"/>
      <c r="J11" s="72"/>
      <c r="K11" s="72"/>
      <c r="L11" s="72" t="s">
        <v>4</v>
      </c>
      <c r="M11" s="72"/>
      <c r="N11" s="72"/>
      <c r="O11" s="72"/>
      <c r="P11" s="72" t="s">
        <v>5</v>
      </c>
      <c r="Q11" s="72"/>
      <c r="R11" s="72"/>
      <c r="S11" s="72"/>
      <c r="T11" s="77"/>
      <c r="U11" s="77"/>
      <c r="V11" s="72"/>
      <c r="W11" s="74"/>
      <c r="X11" s="70"/>
      <c r="Y11" s="70"/>
      <c r="Z11" s="70"/>
      <c r="AA11" s="87"/>
      <c r="AB11" s="87"/>
      <c r="AC11" s="87"/>
      <c r="AD11" s="71"/>
    </row>
    <row r="12" spans="1:30" ht="60" x14ac:dyDescent="0.35">
      <c r="A12" s="72"/>
      <c r="B12" s="72"/>
      <c r="C12" s="75"/>
      <c r="D12" s="15" t="s">
        <v>20</v>
      </c>
      <c r="E12" s="16" t="s">
        <v>6</v>
      </c>
      <c r="F12" s="15" t="s">
        <v>21</v>
      </c>
      <c r="G12" s="17" t="s">
        <v>6</v>
      </c>
      <c r="H12" s="15" t="s">
        <v>20</v>
      </c>
      <c r="I12" s="16" t="s">
        <v>6</v>
      </c>
      <c r="J12" s="15" t="s">
        <v>21</v>
      </c>
      <c r="K12" s="17" t="s">
        <v>6</v>
      </c>
      <c r="L12" s="15" t="s">
        <v>20</v>
      </c>
      <c r="M12" s="16" t="s">
        <v>6</v>
      </c>
      <c r="N12" s="15" t="s">
        <v>21</v>
      </c>
      <c r="O12" s="17" t="s">
        <v>6</v>
      </c>
      <c r="P12" s="15" t="s">
        <v>20</v>
      </c>
      <c r="Q12" s="16" t="s">
        <v>6</v>
      </c>
      <c r="R12" s="15" t="s">
        <v>21</v>
      </c>
      <c r="S12" s="17" t="s">
        <v>6</v>
      </c>
      <c r="T12" s="18" t="s">
        <v>20</v>
      </c>
      <c r="U12" s="18" t="s">
        <v>21</v>
      </c>
      <c r="V12" s="72"/>
      <c r="W12" s="75"/>
      <c r="X12" s="70"/>
      <c r="Y12" s="70"/>
      <c r="Z12" s="70"/>
      <c r="AA12" s="87"/>
      <c r="AB12" s="87"/>
      <c r="AC12" s="87"/>
      <c r="AD12" s="71"/>
    </row>
    <row r="13" spans="1:30" s="24" customFormat="1" ht="63.75" customHeight="1" x14ac:dyDescent="0.35">
      <c r="A13" s="19">
        <v>1</v>
      </c>
      <c r="B13" s="88" t="s">
        <v>54</v>
      </c>
      <c r="C13" s="41" t="s">
        <v>55</v>
      </c>
      <c r="D13" s="20">
        <v>2</v>
      </c>
      <c r="E13" s="33">
        <f>D13*$E$8</f>
        <v>1.6</v>
      </c>
      <c r="F13" s="20"/>
      <c r="G13" s="33">
        <f>F13*$G$8</f>
        <v>0</v>
      </c>
      <c r="H13" s="20"/>
      <c r="I13" s="33">
        <f>H13*$I$8</f>
        <v>0</v>
      </c>
      <c r="J13" s="20"/>
      <c r="K13" s="33">
        <f>J13*$K$8</f>
        <v>0</v>
      </c>
      <c r="L13" s="20"/>
      <c r="M13" s="33">
        <f>L13*M$8</f>
        <v>0</v>
      </c>
      <c r="N13" s="20"/>
      <c r="O13" s="33">
        <f>N13*O$8</f>
        <v>0</v>
      </c>
      <c r="P13" s="20"/>
      <c r="Q13" s="33">
        <f>P13*Q$8</f>
        <v>0</v>
      </c>
      <c r="R13" s="20"/>
      <c r="S13" s="33">
        <f>R13*$S$8</f>
        <v>0</v>
      </c>
      <c r="T13" s="1">
        <f>D13+H13+L13+P13</f>
        <v>2</v>
      </c>
      <c r="U13" s="1">
        <f t="shared" ref="U13:U14" si="0">F13+J13+N13+R13</f>
        <v>0</v>
      </c>
      <c r="V13" s="36">
        <f>E13+G13+I13+K13+M13+O13+Q13+S13</f>
        <v>1.6</v>
      </c>
      <c r="W13" s="37" t="str">
        <f>CONCATENATE(AA13*10,"%")</f>
        <v>5%</v>
      </c>
      <c r="X13" s="22" t="s">
        <v>8</v>
      </c>
      <c r="Y13" s="2">
        <f t="shared" ref="Y13:Y19" si="1">LEFT(X13,1)/LEFT($X$20,2)</f>
        <v>0.1</v>
      </c>
      <c r="Z13" s="3">
        <f>Y13*10</f>
        <v>1</v>
      </c>
      <c r="AA13" s="39">
        <v>0.5</v>
      </c>
      <c r="AB13" s="40">
        <f>T13</f>
        <v>2</v>
      </c>
      <c r="AC13" s="40">
        <f>U13</f>
        <v>0</v>
      </c>
      <c r="AD13" s="5" t="str">
        <f>IF(AND(T13=AB13,U13=AC13),"","Số Ch chưa khớp")</f>
        <v/>
      </c>
    </row>
    <row r="14" spans="1:30" s="24" customFormat="1" ht="46.5" customHeight="1" x14ac:dyDescent="0.35">
      <c r="A14" s="19">
        <v>2</v>
      </c>
      <c r="B14" s="89"/>
      <c r="C14" s="25" t="s">
        <v>56</v>
      </c>
      <c r="D14" s="20">
        <v>2</v>
      </c>
      <c r="E14" s="33">
        <f t="shared" ref="E14:E19" si="2">D14*$E$8</f>
        <v>1.6</v>
      </c>
      <c r="F14" s="20"/>
      <c r="G14" s="33">
        <f t="shared" ref="G14:G19" si="3">F14*G$8</f>
        <v>0</v>
      </c>
      <c r="H14" s="20"/>
      <c r="I14" s="33">
        <f t="shared" ref="I14:I18" si="4">H14*I$8</f>
        <v>0</v>
      </c>
      <c r="J14" s="20"/>
      <c r="K14" s="33">
        <f t="shared" ref="K14:K19" si="5">J14*K$8</f>
        <v>0</v>
      </c>
      <c r="L14" s="20"/>
      <c r="M14" s="33">
        <f t="shared" ref="M14:M19" si="6">L14*M$8</f>
        <v>0</v>
      </c>
      <c r="N14" s="20"/>
      <c r="O14" s="33">
        <f t="shared" ref="O14:O18" si="7">N14*O$8</f>
        <v>0</v>
      </c>
      <c r="P14" s="20"/>
      <c r="Q14" s="33">
        <f t="shared" ref="Q14:Q19" si="8">P14*Q$8</f>
        <v>0</v>
      </c>
      <c r="R14" s="20">
        <v>0</v>
      </c>
      <c r="S14" s="33">
        <f>R14*S$8</f>
        <v>0</v>
      </c>
      <c r="T14" s="1">
        <f t="shared" ref="T14:T19" si="9">D14+H14+L14+P14</f>
        <v>2</v>
      </c>
      <c r="U14" s="1">
        <f t="shared" si="0"/>
        <v>0</v>
      </c>
      <c r="V14" s="36">
        <f t="shared" ref="V14:V19" si="10">E14+G14+I14+K14+M14+O14+Q14+S14</f>
        <v>1.6</v>
      </c>
      <c r="W14" s="37" t="str">
        <f t="shared" ref="W14:W19" si="11">CONCATENATE(AA14*10,"%")</f>
        <v>5%</v>
      </c>
      <c r="X14" s="22" t="s">
        <v>8</v>
      </c>
      <c r="Y14" s="2">
        <f t="shared" si="1"/>
        <v>0.1</v>
      </c>
      <c r="Z14" s="3">
        <f t="shared" ref="Z14:Z19" si="12">Y14*10</f>
        <v>1</v>
      </c>
      <c r="AA14" s="39">
        <v>0.5</v>
      </c>
      <c r="AB14" s="40">
        <f t="shared" ref="AB14:AC19" si="13">T14</f>
        <v>2</v>
      </c>
      <c r="AC14" s="40">
        <f t="shared" si="13"/>
        <v>0</v>
      </c>
      <c r="AD14" s="5" t="str">
        <f t="shared" ref="AD14:AD20" si="14">IF(AND(T14=AB14,U14=AC14),"","Số Ch chưa khớp")</f>
        <v/>
      </c>
    </row>
    <row r="15" spans="1:30" s="24" customFormat="1" ht="55.5" customHeight="1" x14ac:dyDescent="0.35">
      <c r="A15" s="19">
        <v>3</v>
      </c>
      <c r="B15" s="89"/>
      <c r="C15" s="25" t="s">
        <v>57</v>
      </c>
      <c r="D15" s="20">
        <v>4</v>
      </c>
      <c r="E15" s="33">
        <f t="shared" si="2"/>
        <v>3.2</v>
      </c>
      <c r="F15" s="20"/>
      <c r="G15" s="33">
        <f t="shared" si="3"/>
        <v>0</v>
      </c>
      <c r="H15" s="20"/>
      <c r="I15" s="33">
        <f t="shared" si="4"/>
        <v>0</v>
      </c>
      <c r="J15" s="20"/>
      <c r="K15" s="33">
        <f t="shared" si="5"/>
        <v>0</v>
      </c>
      <c r="L15" s="20"/>
      <c r="M15" s="33">
        <f t="shared" si="6"/>
        <v>0</v>
      </c>
      <c r="N15" s="26"/>
      <c r="O15" s="33">
        <f t="shared" si="7"/>
        <v>0</v>
      </c>
      <c r="P15" s="20"/>
      <c r="Q15" s="33">
        <f t="shared" si="8"/>
        <v>0</v>
      </c>
      <c r="R15" s="20">
        <v>1</v>
      </c>
      <c r="S15" s="33">
        <f t="shared" ref="S15:S19" si="15">R15*S$8</f>
        <v>5.2</v>
      </c>
      <c r="T15" s="1">
        <f t="shared" si="9"/>
        <v>4</v>
      </c>
      <c r="U15" s="1">
        <f>F15+J15+N15+R15</f>
        <v>1</v>
      </c>
      <c r="V15" s="36">
        <f t="shared" si="10"/>
        <v>8.4</v>
      </c>
      <c r="W15" s="37" t="str">
        <f t="shared" si="11"/>
        <v>20%</v>
      </c>
      <c r="X15" s="22" t="s">
        <v>58</v>
      </c>
      <c r="Y15" s="2">
        <f t="shared" si="1"/>
        <v>0.2</v>
      </c>
      <c r="Z15" s="3">
        <f t="shared" si="12"/>
        <v>2</v>
      </c>
      <c r="AA15" s="39">
        <v>2</v>
      </c>
      <c r="AB15" s="40">
        <f t="shared" si="13"/>
        <v>4</v>
      </c>
      <c r="AC15" s="40">
        <f t="shared" si="13"/>
        <v>1</v>
      </c>
      <c r="AD15" s="5" t="str">
        <f t="shared" si="14"/>
        <v/>
      </c>
    </row>
    <row r="16" spans="1:30" s="24" customFormat="1" ht="52.5" customHeight="1" x14ac:dyDescent="0.35">
      <c r="A16" s="19">
        <v>5</v>
      </c>
      <c r="B16" s="82" t="s">
        <v>59</v>
      </c>
      <c r="C16" s="25" t="s">
        <v>60</v>
      </c>
      <c r="D16" s="20">
        <v>2</v>
      </c>
      <c r="E16" s="33">
        <f t="shared" si="2"/>
        <v>1.6</v>
      </c>
      <c r="F16" s="20"/>
      <c r="G16" s="33">
        <f t="shared" si="3"/>
        <v>0</v>
      </c>
      <c r="H16" s="20"/>
      <c r="I16" s="33">
        <f t="shared" si="4"/>
        <v>0</v>
      </c>
      <c r="J16" s="20"/>
      <c r="K16" s="33">
        <f t="shared" si="5"/>
        <v>0</v>
      </c>
      <c r="L16" s="20"/>
      <c r="M16" s="33">
        <f t="shared" si="6"/>
        <v>0</v>
      </c>
      <c r="N16" s="20"/>
      <c r="O16" s="33">
        <f t="shared" si="7"/>
        <v>0</v>
      </c>
      <c r="P16" s="20"/>
      <c r="Q16" s="33">
        <f t="shared" si="8"/>
        <v>0</v>
      </c>
      <c r="R16" s="20">
        <v>0</v>
      </c>
      <c r="S16" s="33">
        <f>R16*S$8</f>
        <v>0</v>
      </c>
      <c r="T16" s="1">
        <f t="shared" si="9"/>
        <v>2</v>
      </c>
      <c r="U16" s="1">
        <f t="shared" ref="U16:U19" si="16">F16+J16+N16+R16</f>
        <v>0</v>
      </c>
      <c r="V16" s="36">
        <f t="shared" si="10"/>
        <v>1.6</v>
      </c>
      <c r="W16" s="37" t="str">
        <f t="shared" si="11"/>
        <v>5%</v>
      </c>
      <c r="X16" s="22" t="s">
        <v>8</v>
      </c>
      <c r="Y16" s="2">
        <f t="shared" si="1"/>
        <v>0.1</v>
      </c>
      <c r="Z16" s="3">
        <f t="shared" si="12"/>
        <v>1</v>
      </c>
      <c r="AA16" s="39">
        <v>0.5</v>
      </c>
      <c r="AB16" s="40">
        <f t="shared" si="13"/>
        <v>2</v>
      </c>
      <c r="AC16" s="40">
        <f t="shared" si="13"/>
        <v>0</v>
      </c>
      <c r="AD16" s="5" t="str">
        <f t="shared" si="14"/>
        <v/>
      </c>
    </row>
    <row r="17" spans="1:30" s="24" customFormat="1" ht="59.25" customHeight="1" x14ac:dyDescent="0.35">
      <c r="A17" s="19">
        <v>6</v>
      </c>
      <c r="B17" s="90"/>
      <c r="C17" s="25" t="s">
        <v>61</v>
      </c>
      <c r="D17" s="20">
        <v>2</v>
      </c>
      <c r="E17" s="33">
        <f t="shared" si="2"/>
        <v>1.6</v>
      </c>
      <c r="F17" s="20"/>
      <c r="G17" s="33">
        <f t="shared" si="3"/>
        <v>0</v>
      </c>
      <c r="H17" s="20"/>
      <c r="I17" s="33">
        <f t="shared" si="4"/>
        <v>0</v>
      </c>
      <c r="J17" s="20"/>
      <c r="K17" s="33">
        <f t="shared" si="5"/>
        <v>0</v>
      </c>
      <c r="L17" s="20"/>
      <c r="M17" s="33">
        <f t="shared" si="6"/>
        <v>0</v>
      </c>
      <c r="N17" s="20">
        <v>1</v>
      </c>
      <c r="O17" s="33">
        <f t="shared" si="7"/>
        <v>11</v>
      </c>
      <c r="P17" s="20"/>
      <c r="Q17" s="33">
        <f t="shared" si="8"/>
        <v>0</v>
      </c>
      <c r="R17" s="20"/>
      <c r="S17" s="33">
        <f t="shared" si="15"/>
        <v>0</v>
      </c>
      <c r="T17" s="1">
        <f t="shared" si="9"/>
        <v>2</v>
      </c>
      <c r="U17" s="1">
        <f t="shared" si="16"/>
        <v>1</v>
      </c>
      <c r="V17" s="36">
        <f t="shared" si="10"/>
        <v>12.6</v>
      </c>
      <c r="W17" s="37" t="str">
        <f t="shared" si="11"/>
        <v>25%</v>
      </c>
      <c r="X17" s="22" t="s">
        <v>8</v>
      </c>
      <c r="Y17" s="2">
        <f t="shared" si="1"/>
        <v>0.1</v>
      </c>
      <c r="Z17" s="3">
        <f t="shared" si="12"/>
        <v>1</v>
      </c>
      <c r="AA17" s="39">
        <v>2.5</v>
      </c>
      <c r="AB17" s="40">
        <f t="shared" si="13"/>
        <v>2</v>
      </c>
      <c r="AC17" s="40">
        <f t="shared" si="13"/>
        <v>1</v>
      </c>
      <c r="AD17" s="5" t="str">
        <f t="shared" si="14"/>
        <v/>
      </c>
    </row>
    <row r="18" spans="1:30" s="24" customFormat="1" ht="49.5" customHeight="1" x14ac:dyDescent="0.35">
      <c r="A18" s="19">
        <v>7</v>
      </c>
      <c r="B18" s="90"/>
      <c r="C18" s="25" t="s">
        <v>62</v>
      </c>
      <c r="D18" s="20">
        <v>4</v>
      </c>
      <c r="E18" s="33">
        <f t="shared" si="2"/>
        <v>3.2</v>
      </c>
      <c r="F18" s="20"/>
      <c r="G18" s="33">
        <f t="shared" si="3"/>
        <v>0</v>
      </c>
      <c r="H18" s="20"/>
      <c r="I18" s="33">
        <f t="shared" si="4"/>
        <v>0</v>
      </c>
      <c r="J18" s="20"/>
      <c r="K18" s="33">
        <f t="shared" si="5"/>
        <v>0</v>
      </c>
      <c r="L18" s="20"/>
      <c r="M18" s="33">
        <f t="shared" si="6"/>
        <v>0</v>
      </c>
      <c r="N18" s="20"/>
      <c r="O18" s="33">
        <f t="shared" si="7"/>
        <v>0</v>
      </c>
      <c r="P18" s="20"/>
      <c r="Q18" s="33">
        <f t="shared" si="8"/>
        <v>0</v>
      </c>
      <c r="R18" s="26"/>
      <c r="S18" s="33">
        <f t="shared" si="15"/>
        <v>0</v>
      </c>
      <c r="T18" s="1">
        <v>4</v>
      </c>
      <c r="U18" s="1">
        <f t="shared" si="16"/>
        <v>0</v>
      </c>
      <c r="V18" s="36">
        <f t="shared" si="10"/>
        <v>3.2</v>
      </c>
      <c r="W18" s="37" t="str">
        <f t="shared" si="11"/>
        <v>10%</v>
      </c>
      <c r="X18" s="22" t="s">
        <v>34</v>
      </c>
      <c r="Y18" s="2">
        <f t="shared" si="1"/>
        <v>0.2</v>
      </c>
      <c r="Z18" s="3">
        <f t="shared" si="12"/>
        <v>2</v>
      </c>
      <c r="AA18" s="39">
        <v>1</v>
      </c>
      <c r="AB18" s="40">
        <v>4</v>
      </c>
      <c r="AC18" s="40">
        <f t="shared" si="13"/>
        <v>0</v>
      </c>
      <c r="AD18" s="5" t="str">
        <f t="shared" si="14"/>
        <v/>
      </c>
    </row>
    <row r="19" spans="1:30" s="24" customFormat="1" ht="50.25" customHeight="1" x14ac:dyDescent="0.35">
      <c r="A19" s="19">
        <v>8</v>
      </c>
      <c r="B19" s="46" t="s">
        <v>63</v>
      </c>
      <c r="C19" s="42" t="s">
        <v>64</v>
      </c>
      <c r="D19" s="20"/>
      <c r="E19" s="33">
        <f t="shared" si="2"/>
        <v>0</v>
      </c>
      <c r="F19" s="20"/>
      <c r="G19" s="33">
        <f t="shared" si="3"/>
        <v>0</v>
      </c>
      <c r="H19" s="20"/>
      <c r="I19" s="33"/>
      <c r="J19" s="20">
        <v>1</v>
      </c>
      <c r="K19" s="33">
        <f t="shared" si="5"/>
        <v>16</v>
      </c>
      <c r="L19" s="20"/>
      <c r="M19" s="33">
        <f t="shared" si="6"/>
        <v>0</v>
      </c>
      <c r="N19" s="20"/>
      <c r="O19" s="33">
        <f>N19*$O$8</f>
        <v>0</v>
      </c>
      <c r="P19" s="20"/>
      <c r="Q19" s="33">
        <f t="shared" si="8"/>
        <v>0</v>
      </c>
      <c r="R19" s="20"/>
      <c r="S19" s="33">
        <f t="shared" si="15"/>
        <v>0</v>
      </c>
      <c r="T19" s="1">
        <f t="shared" si="9"/>
        <v>0</v>
      </c>
      <c r="U19" s="1">
        <f t="shared" si="16"/>
        <v>1</v>
      </c>
      <c r="V19" s="36">
        <f t="shared" si="10"/>
        <v>16</v>
      </c>
      <c r="W19" s="37" t="str">
        <f t="shared" si="11"/>
        <v>30%</v>
      </c>
      <c r="X19" s="22" t="s">
        <v>34</v>
      </c>
      <c r="Y19" s="2">
        <f t="shared" si="1"/>
        <v>0.2</v>
      </c>
      <c r="Z19" s="3">
        <f t="shared" si="12"/>
        <v>2</v>
      </c>
      <c r="AA19" s="39">
        <v>3</v>
      </c>
      <c r="AB19" s="40">
        <f t="shared" si="13"/>
        <v>0</v>
      </c>
      <c r="AC19" s="40">
        <f t="shared" si="13"/>
        <v>1</v>
      </c>
      <c r="AD19" s="5" t="str">
        <f t="shared" si="14"/>
        <v/>
      </c>
    </row>
    <row r="20" spans="1:30" s="24" customFormat="1" ht="28" customHeight="1" x14ac:dyDescent="0.35">
      <c r="A20" s="67" t="s">
        <v>26</v>
      </c>
      <c r="B20" s="68"/>
      <c r="C20" s="69"/>
      <c r="D20" s="27">
        <f t="shared" ref="D20:V20" si="17">SUM(D13:D19)</f>
        <v>16</v>
      </c>
      <c r="E20" s="34">
        <f t="shared" si="17"/>
        <v>12.8</v>
      </c>
      <c r="F20" s="27">
        <f t="shared" si="17"/>
        <v>0</v>
      </c>
      <c r="G20" s="34">
        <f t="shared" si="17"/>
        <v>0</v>
      </c>
      <c r="H20" s="27">
        <f t="shared" si="17"/>
        <v>0</v>
      </c>
      <c r="I20" s="34">
        <f t="shared" si="17"/>
        <v>0</v>
      </c>
      <c r="J20" s="27">
        <f t="shared" si="17"/>
        <v>1</v>
      </c>
      <c r="K20" s="34">
        <f t="shared" si="17"/>
        <v>16</v>
      </c>
      <c r="L20" s="27">
        <f t="shared" si="17"/>
        <v>0</v>
      </c>
      <c r="M20" s="34">
        <f t="shared" si="17"/>
        <v>0</v>
      </c>
      <c r="N20" s="27">
        <f t="shared" si="17"/>
        <v>1</v>
      </c>
      <c r="O20" s="34">
        <f t="shared" si="17"/>
        <v>11</v>
      </c>
      <c r="P20" s="27">
        <f t="shared" si="17"/>
        <v>0</v>
      </c>
      <c r="Q20" s="34">
        <f t="shared" si="17"/>
        <v>0</v>
      </c>
      <c r="R20" s="27">
        <f t="shared" si="17"/>
        <v>1</v>
      </c>
      <c r="S20" s="44">
        <f t="shared" si="17"/>
        <v>5.2</v>
      </c>
      <c r="T20" s="1">
        <f t="shared" si="17"/>
        <v>16</v>
      </c>
      <c r="U20" s="1">
        <f t="shared" si="17"/>
        <v>3</v>
      </c>
      <c r="V20" s="1">
        <f t="shared" si="17"/>
        <v>45</v>
      </c>
      <c r="W20" s="38" t="str">
        <f>CONCATENATE(AA20*10,"%")</f>
        <v>100%</v>
      </c>
      <c r="X20" s="28" t="s">
        <v>39</v>
      </c>
      <c r="Y20" s="6">
        <f>SUM(Y13:Y19)</f>
        <v>1</v>
      </c>
      <c r="Z20" s="4">
        <f>SUM(Z13:Z19)</f>
        <v>10</v>
      </c>
      <c r="AA20" s="4">
        <f>SUM(AA13:AA19)</f>
        <v>10</v>
      </c>
      <c r="AB20" s="23">
        <f>SUM(AB13:AB19)</f>
        <v>16</v>
      </c>
      <c r="AC20" s="23">
        <f xml:space="preserve"> SUM(AC13:AC19)</f>
        <v>3</v>
      </c>
      <c r="AD20" s="5" t="str">
        <f t="shared" si="14"/>
        <v/>
      </c>
    </row>
    <row r="21" spans="1:30" s="24" customFormat="1" ht="28" customHeight="1" x14ac:dyDescent="0.35">
      <c r="A21" s="67" t="s">
        <v>27</v>
      </c>
      <c r="B21" s="68"/>
      <c r="C21" s="69"/>
      <c r="D21" s="53">
        <v>0.4</v>
      </c>
      <c r="E21" s="54"/>
      <c r="F21" s="54"/>
      <c r="G21" s="54"/>
      <c r="H21" s="53">
        <v>0.3</v>
      </c>
      <c r="I21" s="54"/>
      <c r="J21" s="54"/>
      <c r="K21" s="54"/>
      <c r="L21" s="53">
        <v>0.2</v>
      </c>
      <c r="M21" s="54"/>
      <c r="N21" s="54"/>
      <c r="O21" s="54"/>
      <c r="P21" s="53">
        <v>0.1</v>
      </c>
      <c r="Q21" s="54"/>
      <c r="R21" s="54"/>
      <c r="S21" s="54"/>
      <c r="T21" s="29"/>
      <c r="U21" s="29"/>
      <c r="V21" s="29"/>
      <c r="W21" s="21"/>
      <c r="X21" s="30"/>
      <c r="Y21" s="30"/>
      <c r="Z21" s="30"/>
      <c r="AA21" s="30"/>
      <c r="AB21" s="30"/>
      <c r="AC21" s="30"/>
      <c r="AD21" s="19"/>
    </row>
    <row r="22" spans="1:30" s="32" customFormat="1" ht="28" customHeight="1" x14ac:dyDescent="0.35">
      <c r="A22" s="55" t="s">
        <v>28</v>
      </c>
      <c r="B22" s="56"/>
      <c r="C22" s="57"/>
      <c r="D22" s="58">
        <f>D20*0.25+F20*1</f>
        <v>4</v>
      </c>
      <c r="E22" s="58"/>
      <c r="F22" s="58"/>
      <c r="G22" s="58"/>
      <c r="H22" s="58">
        <v>3</v>
      </c>
      <c r="I22" s="58"/>
      <c r="J22" s="58"/>
      <c r="K22" s="58"/>
      <c r="L22" s="58">
        <v>2</v>
      </c>
      <c r="M22" s="58"/>
      <c r="N22" s="58"/>
      <c r="O22" s="58"/>
      <c r="P22" s="58">
        <v>1</v>
      </c>
      <c r="Q22" s="58"/>
      <c r="R22" s="58"/>
      <c r="S22" s="58"/>
      <c r="T22" s="29"/>
      <c r="U22" s="29"/>
      <c r="V22" s="29"/>
      <c r="W22" s="35">
        <f>SUM(D22:S22)</f>
        <v>10</v>
      </c>
      <c r="X22" s="30"/>
      <c r="Y22" s="30"/>
      <c r="Z22" s="30"/>
      <c r="AA22" s="30"/>
      <c r="AB22" s="31"/>
      <c r="AC22" s="31"/>
      <c r="AD22" s="31"/>
    </row>
  </sheetData>
  <mergeCells count="37">
    <mergeCell ref="P21:S21"/>
    <mergeCell ref="A22:C22"/>
    <mergeCell ref="D22:G22"/>
    <mergeCell ref="H22:K22"/>
    <mergeCell ref="L22:O22"/>
    <mergeCell ref="P22:S22"/>
    <mergeCell ref="B16:B18"/>
    <mergeCell ref="A20:C20"/>
    <mergeCell ref="A21:C21"/>
    <mergeCell ref="D21:G21"/>
    <mergeCell ref="H21:K21"/>
    <mergeCell ref="L21:O21"/>
    <mergeCell ref="Z10:Z12"/>
    <mergeCell ref="AA10:AA12"/>
    <mergeCell ref="AB10:AB12"/>
    <mergeCell ref="AC10:AC12"/>
    <mergeCell ref="AD10:AD12"/>
    <mergeCell ref="D11:G11"/>
    <mergeCell ref="H11:K11"/>
    <mergeCell ref="L11:O11"/>
    <mergeCell ref="P11:S11"/>
    <mergeCell ref="X8:AD9"/>
    <mergeCell ref="A10:A12"/>
    <mergeCell ref="B10:B12"/>
    <mergeCell ref="C10:C12"/>
    <mergeCell ref="D10:S10"/>
    <mergeCell ref="T10:U11"/>
    <mergeCell ref="V10:V12"/>
    <mergeCell ref="W10:W12"/>
    <mergeCell ref="X10:X12"/>
    <mergeCell ref="Y10:Y12"/>
    <mergeCell ref="A1:D1"/>
    <mergeCell ref="A2:D2"/>
    <mergeCell ref="A3:D3"/>
    <mergeCell ref="A5:V5"/>
    <mergeCell ref="A6:V6"/>
    <mergeCell ref="A8:C8"/>
  </mergeCells>
  <pageMargins left="0.15748031496062992" right="0.65" top="0.34" bottom="0.31496062992125984" header="0.2" footer="0.31496062992125984"/>
  <pageSetup paperSize="9" scale="8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F5BE-9FD2-42C4-921E-A31553723A9A}">
  <dimension ref="A1"/>
  <sheetViews>
    <sheetView topLeftCell="A12" workbookViewId="0">
      <selection sqref="A1:R29"/>
    </sheetView>
  </sheetViews>
  <sheetFormatPr defaultRowHeight="15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A07C-8C3F-4092-BB18-3530058B6C5F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73372CAF16A4DA946D721A5CCCB5D" ma:contentTypeVersion="13" ma:contentTypeDescription="Create a new document." ma:contentTypeScope="" ma:versionID="c402d6abbcd8197e4e5fe8dc0cfc16ea">
  <xsd:schema xmlns:xsd="http://www.w3.org/2001/XMLSchema" xmlns:xs="http://www.w3.org/2001/XMLSchema" xmlns:p="http://schemas.microsoft.com/office/2006/metadata/properties" xmlns:ns3="e3efed53-b9cf-4816-a53e-9161a5d93bc7" xmlns:ns4="aa52b841-768d-48f4-81fb-a5854feadef9" targetNamespace="http://schemas.microsoft.com/office/2006/metadata/properties" ma:root="true" ma:fieldsID="2d849a436a626da70ce4d307631b7a18" ns3:_="" ns4:_="">
    <xsd:import namespace="e3efed53-b9cf-4816-a53e-9161a5d93bc7"/>
    <xsd:import namespace="aa52b841-768d-48f4-81fb-a5854feade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fed53-b9cf-4816-a53e-9161a5d93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2b841-768d-48f4-81fb-a5854fea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120FF-7DFA-451D-85D8-59FE71ED9A37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e3efed53-b9cf-4816-a53e-9161a5d93bc7"/>
    <ds:schemaRef ds:uri="http://schemas.microsoft.com/office/2006/documentManagement/types"/>
    <ds:schemaRef ds:uri="aa52b841-768d-48f4-81fb-a5854feadef9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BFE82C-BFAD-415D-8611-88A9C085B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E37AD-0DDB-4114-8645-3CCA4C2D4B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3efed53-b9cf-4816-a53e-9161a5d93bc7"/>
    <ds:schemaRef ds:uri="aa52b841-768d-48f4-81fb-a5854feadef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MT 10- XH </vt:lpstr>
      <vt:lpstr>Sheet1</vt:lpstr>
      <vt:lpstr>MT 12 - XH </vt:lpstr>
      <vt:lpstr>MT11-XH</vt:lpstr>
      <vt:lpstr>MT 10- XH</vt:lpstr>
      <vt:lpstr>Sheet2</vt:lpstr>
      <vt:lpstr>'MT 12 - XH '!Print_Area</vt:lpstr>
      <vt:lpstr>'MT11-XH'!Print_Area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MyPC</cp:lastModifiedBy>
  <cp:lastPrinted>2022-12-06T02:18:55Z</cp:lastPrinted>
  <dcterms:created xsi:type="dcterms:W3CDTF">2020-10-09T15:09:03Z</dcterms:created>
  <dcterms:modified xsi:type="dcterms:W3CDTF">2023-03-03T12:56:20Z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0x0101000A773372CAF16A4DA946D721A5CCCB5D</vt:lpwstr>
  </property>
</Properties>
</file>