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10" sheetId="1" r:id="rId4"/>
    <sheet state="visible" name="K11" sheetId="2" r:id="rId5"/>
    <sheet state="visible" name="K12" sheetId="3" r:id="rId6"/>
  </sheets>
  <definedNames/>
  <calcPr/>
  <extLst>
    <ext uri="GoogleSheetsCustomDataVersion1">
      <go:sheetsCustomData xmlns:go="http://customooxmlschemas.google.com/" r:id="rId7" roundtripDataSignature="AMtx7mgz9yu4T8Z2vQJEmMPhJ4CAW46LHw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Q8">
      <text>
        <t xml:space="preserve">======
ID#AAAAgMMzjwM
tc={BCBEFE35-DBAC-ED41-9E9D-60BAA6E02C97}    (2022-09-30 03:51:25)
[Threaded comment]
Your version of Excel allows you to read this threaded comment; however, any edits to it will get removed if the file is opened in a newer version of Excel. Learn more: https://go.microsoft.com/fwlink/?linkid=870924
Comment:
    thời gian từ 2 - 2,5 phút/câu</t>
      </text>
    </comment>
    <comment authorId="0" ref="S8">
      <text>
        <t xml:space="preserve">======
ID#AAAAgMMzjwE
tc={CACDEE2E-AEE1-D549-8120-7F1CB2B005E0}    (2022-09-30 03:51:25)
[Threaded comment]
Your version of Excel allows you to read this threaded comment; however, any edits to it will get removed if the file is opened in a newer version of Excel. Learn more: https://go.microsoft.com/fwlink/?linkid=870924
Comment:
    thời gian từ (2,5 - 3) * số ý . khoảng 5 - 6 phút/ câu.</t>
      </text>
    </comment>
    <comment authorId="0" ref="K8">
      <text>
        <t xml:space="preserve">======
ID#AAAAgMMzjwA
tc={E7BFD2F1-ED2C-6D43-ABEB-4A08C0FFAEDC}    (2022-09-30 03:51:25)
[Threaded comment]
Your version of Excel allows you to read this threaded comment; however, any edits to it will get removed if the file is opened in a newer version of Excel. Learn more: https://go.microsoft.com/fwlink/?linkid=870924
Comment:
    thời gian câu tự luận nhận biết được tính theo ý (0,25 đ) x số ý x (1 phút —&gt; 1,25 phút)</t>
      </text>
    </comment>
    <comment authorId="0" ref="F8">
      <text>
        <t xml:space="preserve">======
ID#AAAAgMMzjv8
tc={6B504FEE-799F-1F4B-9194-A02D5FBB14A1}    (2022-09-30 03:51:25)
[Threaded comment]
Your version of Excel allows you to read this threaded comment; however, any edits to it will get removed if the file is opened in a newer version of Excel. Learn more: https://go.microsoft.com/fwlink/?linkid=870924
Comment:
    câu hỏi tự luận, học sinh đọc câu hỏi mức này trả lời được các ý trong sách giáo khoa hoặc kiến thức thầy cô truyền tải trên lớp ở mức biết/tái hiện, liệt kê
- thời gian câu hỏi này khoảng 3 phút/câu, phần trả lời theo ý mỗi ý 0,25</t>
      </text>
    </comment>
    <comment authorId="0" ref="M8">
      <text>
        <t xml:space="preserve">======
ID#AAAAgMMzjvo
tc={0157E8D4-46C7-2347-AE11-FF3BF7DE6F45}    (2022-09-30 03:51:25)
[Threaded comment]
Your version of Excel allows you to read this threaded comment; however, any edits to it will get removed if the file is opened in a newer version of Excel. Learn more: https://go.microsoft.com/fwlink/?linkid=870924
Comment:
    thời gian từ 1,5 - 1,75 phút/câu</t>
      </text>
    </comment>
    <comment authorId="0" ref="E8">
      <text>
        <t xml:space="preserve">======
ID#AAAAgMMzjvk
tc={6EB703B7-149D-644A-A97F-E53A2105BB6D}    (2022-09-30 03:51:25)
[Threaded comment]
Your version of Excel allows you to read this threaded comment; however, any edits to it will get removed if the file is opened in a newer version of Excel. Learn more: https://go.microsoft.com/fwlink/?linkid=870924
Comment:
    thời gian câu hỏi trắc nghiệm nhận biết từ 0,5 —&gt; 0,75 phút/câu</t>
      </text>
    </comment>
    <comment authorId="0" ref="O8">
      <text>
        <t xml:space="preserve">======
ID#AAAAgMMzjvc
tc={692E6432-B1FC-734D-AAB1-C6AD9472D7BF}    (2022-09-30 03:51:25)
[Threaded comment]
Your version of Excel allows you to read this threaded comment; however, any edits to it will get removed if the file is opened in a newer version of Excel. Learn more: https://go.microsoft.com/fwlink/?linkid=870924
Comment:
    thời gian câu vận dụng tự luận = (1,25  - 1,5) x số ý = câu có 4 ý từ 5- 6 phút.</t>
      </text>
    </comment>
    <comment authorId="0" ref="D8">
      <text>
        <t xml:space="preserve">======
ID#AAAAgMMzjvY
tc={FECF40E2-522D-D848-9280-A89EB5C07531}    (2022-09-30 03:51:25)
[Threaded comment]
Your version of Excel allows you to read this threaded comment; however, any edits to it will get removed if the file is opened in a newer version of Excel. Learn more: https://go.microsoft.com/fwlink/?linkid=870924
Comment:
    câu hỏi trắc nghiệm</t>
      </text>
    </comment>
    <comment authorId="0" ref="G8">
      <text>
        <t xml:space="preserve">======
ID#AAAAgMMzjvQ
tc={9C25ADA3-A0DD-AE49-BB3C-59E65AB620DE}    (2022-09-30 03:51:25)
[Threaded comment]
Your version of Excel allows you to read this threaded comment; however, any edits to it will get removed if the file is opened in a newer version of Excel. Learn more: https://go.microsoft.com/fwlink/?linkid=870924
Comment:
    thời gian TL Nhận biết từ 3 - 4 phút/câu (1 điểm)</t>
      </text>
    </comment>
    <comment authorId="0" ref="L8">
      <text>
        <t xml:space="preserve">======
ID#AAAAgMMzjvE
tc={54C89511-5600-D84B-AB46-0E2DC8BB4617}    (2022-09-30 03:51:25)
[Threaded comment]
Your version of Excel allows you to read this threaded comment; however, any edits to it will get removed if the file is opened in a newer version of Excel. Learn more: https://go.microsoft.com/fwlink/?linkid=870924
Comment:
    câu dạng vận dụng, áp dụng kiến thức có trong chuẩn và học liệu trong sách giáo khoa vào một trường hợp cụ thể.</t>
      </text>
    </comment>
    <comment authorId="0" ref="I8">
      <text>
        <t xml:space="preserve">======
ID#AAAAgMMzjvA
tc={CF71A66E-3463-7342-A80E-EE928DD366FF}    (2022-09-30 03:51:25)
[Threaded comment]
Your version of Excel allows you to read this threaded comment; however, any edits to it will get removed if the file is opened in a newer version of Excel. Learn more: https://go.microsoft.com/fwlink/?linkid=870924
Comment:
    câu hỏi ở mức độ thông hiểu được thiết kế tối đa 4 dòng (phần dẫn và phần phương án lựa chọn) thời gian từ 1,0 -1,25phút/câu</t>
      </text>
    </comment>
  </commentList>
  <extLst>
    <ext uri="GoogleSheetsCustomDataVersion1">
      <go:sheetsCustomData xmlns:go="http://customooxmlschemas.google.com/" r:id="rId1" roundtripDataSignature="AMtx7mh+UrfM66bfpoYgod4G4hPZtkVQUQ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G8">
      <text>
        <t xml:space="preserve">======
ID#AAAAgMMzjwU
tc={9C25ADA3-A0DD-AE49-BB3C-59E65AB620DE}    (2022-09-30 03:51:25)
[Threaded comment]
Your version of Excel allows you to read this threaded comment; however, any edits to it will get removed if the file is opened in a newer version of Excel. Learn more: https://go.microsoft.com/fwlink/?linkid=870924
Comment:
    thời gian TL Nhận biết từ 3 - 4 phút/câu (1 điểm)</t>
      </text>
    </comment>
    <comment authorId="0" ref="E8">
      <text>
        <t xml:space="preserve">======
ID#AAAAgMMzjwQ
tc={6EB703B7-149D-644A-A97F-E53A2105BB6D}    (2022-09-30 03:51:25)
[Threaded comment]
Your version of Excel allows you to read this threaded comment; however, any edits to it will get removed if the file is opened in a newer version of Excel. Learn more: https://go.microsoft.com/fwlink/?linkid=870924
Comment:
    thời gian câu hỏi trắc nghiệm nhận biết từ 0,5 —&gt; 0,75 phút/câu</t>
      </text>
    </comment>
    <comment authorId="0" ref="L8">
      <text>
        <t xml:space="preserve">======
ID#AAAAgMMzjwI
tc={54C89511-5600-D84B-AB46-0E2DC8BB4617}    (2022-09-30 03:51:25)
[Threaded comment]
Your version of Excel allows you to read this threaded comment; however, any edits to it will get removed if the file is opened in a newer version of Excel. Learn more: https://go.microsoft.com/fwlink/?linkid=870924
Comment:
    câu dạng vận dụng, áp dụng kiến thức có trong chuẩn và học liệu trong sách giáo khoa vào một trường hợp cụ thể.</t>
      </text>
    </comment>
    <comment authorId="0" ref="F8">
      <text>
        <t xml:space="preserve">======
ID#AAAAgMMzjv4
tc={6B504FEE-799F-1F4B-9194-A02D5FBB14A1}    (2022-09-30 03:51:25)
[Threaded comment]
Your version of Excel allows you to read this threaded comment; however, any edits to it will get removed if the file is opened in a newer version of Excel. Learn more: https://go.microsoft.com/fwlink/?linkid=870924
Comment:
    câu hỏi tự luận, học sinh đọc câu hỏi mức này trả lời được các ý trong sách giáo khoa hoặc kiến thức thầy cô truyền tải trên lớp ở mức biết/tái hiện, liệt kê
- thời gian câu hỏi này khoảng 3 phút/câu, phần trả lời theo ý mỗi ý 0,25</t>
      </text>
    </comment>
    <comment authorId="0" ref="S8">
      <text>
        <t xml:space="preserve">======
ID#AAAAgMMzjv0
tc={CACDEE2E-AEE1-D549-8120-7F1CB2B005E0}    (2022-09-30 03:51:25)
[Threaded comment]
Your version of Excel allows you to read this threaded comment; however, any edits to it will get removed if the file is opened in a newer version of Excel. Learn more: https://go.microsoft.com/fwlink/?linkid=870924
Comment:
    thời gian từ (2,5 - 3) * số ý . khoảng 5 - 6 phút/ câu.</t>
      </text>
    </comment>
    <comment authorId="0" ref="Q8">
      <text>
        <t xml:space="preserve">======
ID#AAAAgMMzjvw
tc={BCBEFE35-DBAC-ED41-9E9D-60BAA6E02C97}    (2022-09-30 03:51:25)
[Threaded comment]
Your version of Excel allows you to read this threaded comment; however, any edits to it will get removed if the file is opened in a newer version of Excel. Learn more: https://go.microsoft.com/fwlink/?linkid=870924
Comment:
    thời gian từ 2 - 2,5 phút/câu</t>
      </text>
    </comment>
    <comment authorId="0" ref="D8">
      <text>
        <t xml:space="preserve">======
ID#AAAAgMMzjvs
tc={FECF40E2-522D-D848-9280-A89EB5C07531}    (2022-09-30 03:51:25)
[Threaded comment]
Your version of Excel allows you to read this threaded comment; however, any edits to it will get removed if the file is opened in a newer version of Excel. Learn more: https://go.microsoft.com/fwlink/?linkid=870924
Comment:
    câu hỏi trắc nghiệm</t>
      </text>
    </comment>
    <comment authorId="0" ref="O8">
      <text>
        <t xml:space="preserve">======
ID#AAAAgMMzjvg
tc={692E6432-B1FC-734D-AAB1-C6AD9472D7BF}    (2022-09-30 03:51:25)
[Threaded comment]
Your version of Excel allows you to read this threaded comment; however, any edits to it will get removed if the file is opened in a newer version of Excel. Learn more: https://go.microsoft.com/fwlink/?linkid=870924
Comment:
    thời gian câu vận dụng tự luận = (1,25  - 1,5) x số ý = câu có 4 ý từ 5- 6 phút.</t>
      </text>
    </comment>
    <comment authorId="0" ref="M8">
      <text>
        <t xml:space="preserve">======
ID#AAAAgMMzjvU
tc={0157E8D4-46C7-2347-AE11-FF3BF7DE6F45}    (2022-09-30 03:51:25)
[Threaded comment]
Your version of Excel allows you to read this threaded comment; however, any edits to it will get removed if the file is opened in a newer version of Excel. Learn more: https://go.microsoft.com/fwlink/?linkid=870924
Comment:
    thời gian từ 1,5 - 1,75 phút/câu</t>
      </text>
    </comment>
    <comment authorId="0" ref="K8">
      <text>
        <t xml:space="preserve">======
ID#AAAAgMMzjvM
tc={E7BFD2F1-ED2C-6D43-ABEB-4A08C0FFAEDC}    (2022-09-30 03:51:25)
[Threaded comment]
Your version of Excel allows you to read this threaded comment; however, any edits to it will get removed if the file is opened in a newer version of Excel. Learn more: https://go.microsoft.com/fwlink/?linkid=870924
Comment:
    thời gian câu tự luận nhận biết được tính theo ý (0,25 đ) x số ý x (1 phút —&gt; 1,25 phút)</t>
      </text>
    </comment>
    <comment authorId="0" ref="I8">
      <text>
        <t xml:space="preserve">======
ID#AAAAgMMzjvI
tc={CF71A66E-3463-7342-A80E-EE928DD366FF}    (2022-09-30 03:51:25)
[Threaded comment]
Your version of Excel allows you to read this threaded comment; however, any edits to it will get removed if the file is opened in a newer version of Excel. Learn more: https://go.microsoft.com/fwlink/?linkid=870924
Comment:
    câu hỏi ở mức độ thông hiểu được thiết kế tối đa 4 dòng (phần dẫn và phần phương án lựa chọn) thời gian từ 1,0 -1,25phút/câu</t>
      </text>
    </comment>
  </commentList>
  <extLst>
    <ext uri="GoogleSheetsCustomDataVersion1">
      <go:sheetsCustomData xmlns:go="http://customooxmlschemas.google.com/" r:id="rId1" roundtripDataSignature="AMtx7mhitF2mt0IV+r3mVpSKcPr2oKjvwA=="/>
    </ext>
  </extLst>
</comments>
</file>

<file path=xl/sharedStrings.xml><?xml version="1.0" encoding="utf-8"?>
<sst xmlns="http://schemas.openxmlformats.org/spreadsheetml/2006/main" count="130" uniqueCount="50">
  <si>
    <t>MA TRẬN ĐỀ KIỂM TRA ĐỊNH KÌ GIỮA KỲ 1_2022-2023</t>
  </si>
  <si>
    <t>MÔN GDCD LỚP 10, THỜI GIAN 45 PHÚT</t>
  </si>
  <si>
    <t>thời gian: 45'/5 câu tự luận</t>
  </si>
  <si>
    <t>STT</t>
  </si>
  <si>
    <t>NỘI DUNG KIẾN THỨC</t>
  </si>
  <si>
    <t>ĐƠN VỊ KIẾN THỨC</t>
  </si>
  <si>
    <t>CÂU HỎI THEO MỨC ĐỘ NHẬN THỨC</t>
  </si>
  <si>
    <t>tổng số câu</t>
  </si>
  <si>
    <t>Tổng thời gian</t>
  </si>
  <si>
    <t>tỉ lệ %</t>
  </si>
  <si>
    <t>NHẬN BIÊT</t>
  </si>
  <si>
    <t>THÔNG HIỂU</t>
  </si>
  <si>
    <t>VẬN DỤNG</t>
  </si>
  <si>
    <t>VẬN DỤNG CAO</t>
  </si>
  <si>
    <t>chTN</t>
  </si>
  <si>
    <t>Thời gian</t>
  </si>
  <si>
    <t>ch TL</t>
  </si>
  <si>
    <t>chTL</t>
  </si>
  <si>
    <t>CHỦ ĐỀ 1: NỀN KINH TẾ VÀ CÁC CHỦ THỂ CỦA NỀN KINH TẾ</t>
  </si>
  <si>
    <t>Các hoạt động của nền kinh tế</t>
  </si>
  <si>
    <t>Các chủ thể của nền kinh tế</t>
  </si>
  <si>
    <t xml:space="preserve">CHỦ ĐỀ 2: THỊ TRƯỜNG VÀ CƠ CHẾ THỊ TRƯỜNG </t>
  </si>
  <si>
    <t xml:space="preserve">Thị trường và chức năng của thị trường </t>
  </si>
  <si>
    <t>Cơ chế thị trường</t>
  </si>
  <si>
    <t xml:space="preserve">Giá cả thị trường và chức năng của giá cả thị trường </t>
  </si>
  <si>
    <t>CHỦ ĐỀ 3: NGÂN SÁCH NHÀ NƯỚC VÀ THUẾ</t>
  </si>
  <si>
    <t>Ngân sách nhà nước và thực hiện pháp luật về ngân sách</t>
  </si>
  <si>
    <t xml:space="preserve">tổng </t>
  </si>
  <si>
    <t xml:space="preserve">tỉ lệ </t>
  </si>
  <si>
    <t>tổng điểm</t>
  </si>
  <si>
    <t>MÔN GDCD LỚP 11, THỜI GIAN 45 PHÚT</t>
  </si>
  <si>
    <t>thời gian/ câu trắc nghiệm/tự luận</t>
  </si>
  <si>
    <t>Công dân với sự phát triển kinh tế</t>
  </si>
  <si>
    <t>Sản xuất của cải vật chất</t>
  </si>
  <si>
    <t>Các yếu tố của quá trình sản xuất</t>
  </si>
  <si>
    <t>Hàng hóa - tiền tệ - thị trường</t>
  </si>
  <si>
    <t>Hàng hóa, thuộc tính</t>
  </si>
  <si>
    <t xml:space="preserve">tiền tệ, chức năng tiền tệ </t>
  </si>
  <si>
    <t>thị trường, chức năng thị trường</t>
  </si>
  <si>
    <t>Chủ đề: Các quy luật kinh tế cơ bản trong sản xuất và lưu thông hàng hóa</t>
  </si>
  <si>
    <t>Quy luật giá trị trong sản xuất và lưu thông hàng hóa</t>
  </si>
  <si>
    <t>MÔN GDCD LỚP 12, THỜI GIAN 50 PHÚT</t>
  </si>
  <si>
    <t>thời gian 50'/ câu trắc nghiệm 28/tự luận 4</t>
  </si>
  <si>
    <t>Pháp luật và đời sống</t>
  </si>
  <si>
    <t>Khái niệm, Đặc trưng, Bản chất</t>
  </si>
  <si>
    <t xml:space="preserve"> vai trò của pháp luật</t>
  </si>
  <si>
    <t>Thực hiện pháp luật</t>
  </si>
  <si>
    <t xml:space="preserve">Các hình thức thực hiện pháp luật; </t>
  </si>
  <si>
    <t xml:space="preserve">Vi phạm pháp luật </t>
  </si>
  <si>
    <t>Trách nhiệm pháp lí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</si>
</sst>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(* #,##0.00_);_(* \(#,##0.00\);_(* &quot;-&quot;_);_(@_)"/>
    <numFmt numFmtId="165" formatCode="_-* #,##0\ _₫_-;\-* #,##0\ _₫_-;_-* &quot;-&quot;\ _₫_-;_-@"/>
    <numFmt numFmtId="166" formatCode="0.0%"/>
    <numFmt numFmtId="167" formatCode="_(* #,##0_);_(* \(#,##0\);_(* &quot;-&quot;_);_(@_)"/>
  </numFmts>
  <fonts count="15">
    <font>
      <sz val="11.0"/>
      <color theme="1"/>
      <name val="Arial"/>
      <scheme val="minor"/>
    </font>
    <font>
      <sz val="12.0"/>
      <color theme="1"/>
      <name val="Times New Roman"/>
    </font>
    <font>
      <b/>
      <sz val="20.0"/>
      <color theme="1"/>
      <name val="Times New Roman"/>
    </font>
    <font>
      <i/>
      <sz val="12.0"/>
      <color theme="1"/>
      <name val="Times New Roman"/>
    </font>
    <font>
      <b/>
      <sz val="12.0"/>
      <color theme="1"/>
      <name val="Times New Roman"/>
    </font>
    <font>
      <b/>
      <sz val="16.0"/>
      <color theme="1"/>
      <name val="Times New Roman"/>
    </font>
    <font/>
    <font>
      <sz val="14.0"/>
      <color theme="1"/>
      <name val="Times New Roman"/>
    </font>
    <font>
      <b/>
      <sz val="13.0"/>
      <color theme="1"/>
      <name val="Times New Roman"/>
    </font>
    <font>
      <i/>
      <sz val="14.0"/>
      <color theme="1"/>
      <name val="Times New Roman"/>
    </font>
    <font>
      <i/>
      <sz val="14.0"/>
      <color rgb="FF000000"/>
      <name val="Times New Roman"/>
    </font>
    <font>
      <b/>
      <sz val="14.0"/>
      <color rgb="FF000000"/>
      <name val="Times New Roman"/>
    </font>
    <font>
      <b/>
      <i/>
      <sz val="14.0"/>
      <color theme="1"/>
      <name val="Times New Roman"/>
    </font>
    <font>
      <b/>
      <sz val="14.0"/>
      <color theme="1"/>
      <name val="Times New Roman"/>
    </font>
    <font>
      <sz val="14.0"/>
      <color rgb="FF000000"/>
      <name val="Times New Roman"/>
    </font>
  </fonts>
  <fills count="2">
    <fill>
      <patternFill patternType="none"/>
    </fill>
    <fill>
      <patternFill patternType="lightGray"/>
    </fill>
  </fills>
  <borders count="15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8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3" numFmtId="0" xfId="0" applyFont="1"/>
    <xf borderId="1" fillId="0" fontId="4" numFmtId="0" xfId="0" applyAlignment="1" applyBorder="1" applyFont="1">
      <alignment horizontal="center" shrinkToFit="0" vertical="center" wrapText="1"/>
    </xf>
    <xf borderId="2" fillId="0" fontId="5" numFmtId="0" xfId="0" applyAlignment="1" applyBorder="1" applyFont="1">
      <alignment horizontal="center" shrinkToFit="0" vertical="center" wrapText="1"/>
    </xf>
    <xf borderId="3" fillId="0" fontId="6" numFmtId="0" xfId="0" applyBorder="1" applyFont="1"/>
    <xf borderId="4" fillId="0" fontId="6" numFmtId="0" xfId="0" applyBorder="1" applyFont="1"/>
    <xf borderId="5" fillId="0" fontId="4" numFmtId="0" xfId="0" applyAlignment="1" applyBorder="1" applyFont="1">
      <alignment horizontal="center" shrinkToFit="0" vertical="center" wrapText="1"/>
    </xf>
    <xf borderId="6" fillId="0" fontId="6" numFmtId="0" xfId="0" applyBorder="1" applyFont="1"/>
    <xf borderId="7" fillId="0" fontId="6" numFmtId="0" xfId="0" applyBorder="1" applyFont="1"/>
    <xf borderId="2" fillId="0" fontId="4" numFmtId="0" xfId="0" applyAlignment="1" applyBorder="1" applyFont="1">
      <alignment horizontal="center" shrinkToFit="0" vertical="center" wrapText="1"/>
    </xf>
    <xf borderId="8" fillId="0" fontId="6" numFmtId="0" xfId="0" applyBorder="1" applyFont="1"/>
    <xf borderId="9" fillId="0" fontId="6" numFmtId="0" xfId="0" applyBorder="1" applyFont="1"/>
    <xf borderId="10" fillId="0" fontId="6" numFmtId="0" xfId="0" applyBorder="1" applyFont="1"/>
    <xf borderId="11" fillId="0" fontId="4" numFmtId="0" xfId="0" applyAlignment="1" applyBorder="1" applyFont="1">
      <alignment shrinkToFit="0" vertical="center" wrapText="1"/>
    </xf>
    <xf borderId="1" fillId="0" fontId="7" numFmtId="0" xfId="0" applyAlignment="1" applyBorder="1" applyFont="1">
      <alignment horizontal="center" vertical="center"/>
    </xf>
    <xf borderId="5" fillId="0" fontId="8" numFmtId="0" xfId="0" applyAlignment="1" applyBorder="1" applyFont="1">
      <alignment horizontal="center" shrinkToFit="0" vertical="center" wrapText="1"/>
    </xf>
    <xf borderId="11" fillId="0" fontId="8" numFmtId="0" xfId="0" applyAlignment="1" applyBorder="1" applyFont="1">
      <alignment vertical="center"/>
    </xf>
    <xf borderId="1" fillId="0" fontId="9" numFmtId="0" xfId="0" applyAlignment="1" applyBorder="1" applyFont="1">
      <alignment horizontal="center" vertical="center"/>
    </xf>
    <xf borderId="1" fillId="0" fontId="9" numFmtId="164" xfId="0" applyAlignment="1" applyBorder="1" applyFont="1" applyNumberFormat="1">
      <alignment horizontal="center" vertical="center"/>
    </xf>
    <xf borderId="1" fillId="0" fontId="10" numFmtId="0" xfId="0" applyAlignment="1" applyBorder="1" applyFont="1">
      <alignment horizontal="center" vertical="center"/>
    </xf>
    <xf borderId="1" fillId="0" fontId="9" numFmtId="165" xfId="0" applyAlignment="1" applyBorder="1" applyFont="1" applyNumberFormat="1">
      <alignment horizontal="center" vertical="center"/>
    </xf>
    <xf borderId="1" fillId="0" fontId="10" numFmtId="0" xfId="0" applyAlignment="1" applyBorder="1" applyFont="1">
      <alignment horizontal="center" readingOrder="0" vertical="center"/>
    </xf>
    <xf borderId="1" fillId="0" fontId="9" numFmtId="165" xfId="0" applyAlignment="1" applyBorder="1" applyFont="1" applyNumberFormat="1">
      <alignment horizontal="center" readingOrder="0" vertical="center"/>
    </xf>
    <xf borderId="1" fillId="0" fontId="9" numFmtId="0" xfId="0" applyAlignment="1" applyBorder="1" applyFont="1">
      <alignment horizontal="center" readingOrder="0" shrinkToFit="0" vertical="center" wrapText="1"/>
    </xf>
    <xf borderId="1" fillId="0" fontId="9" numFmtId="166" xfId="0" applyAlignment="1" applyBorder="1" applyFont="1" applyNumberFormat="1">
      <alignment horizontal="center" vertical="center"/>
    </xf>
    <xf borderId="0" fillId="0" fontId="1" numFmtId="0" xfId="0" applyAlignment="1" applyFont="1">
      <alignment vertical="center"/>
    </xf>
    <xf borderId="11" fillId="0" fontId="9" numFmtId="0" xfId="0" applyAlignment="1" applyBorder="1" applyFont="1">
      <alignment horizontal="center" vertical="center"/>
    </xf>
    <xf borderId="11" fillId="0" fontId="9" numFmtId="164" xfId="0" applyAlignment="1" applyBorder="1" applyFont="1" applyNumberFormat="1">
      <alignment horizontal="center" vertical="center"/>
    </xf>
    <xf borderId="11" fillId="0" fontId="10" numFmtId="0" xfId="0" applyAlignment="1" applyBorder="1" applyFont="1">
      <alignment horizontal="center" readingOrder="0" vertical="center"/>
    </xf>
    <xf borderId="11" fillId="0" fontId="9" numFmtId="165" xfId="0" applyAlignment="1" applyBorder="1" applyFont="1" applyNumberFormat="1">
      <alignment horizontal="center" readingOrder="0" vertical="center"/>
    </xf>
    <xf borderId="11" fillId="0" fontId="9" numFmtId="165" xfId="0" applyAlignment="1" applyBorder="1" applyFont="1" applyNumberFormat="1">
      <alignment horizontal="center" vertical="center"/>
    </xf>
    <xf borderId="11" fillId="0" fontId="10" numFmtId="0" xfId="0" applyAlignment="1" applyBorder="1" applyFont="1">
      <alignment horizontal="center" vertical="center"/>
    </xf>
    <xf borderId="11" fillId="0" fontId="9" numFmtId="0" xfId="0" applyAlignment="1" applyBorder="1" applyFont="1">
      <alignment horizontal="center" readingOrder="0" vertical="center"/>
    </xf>
    <xf borderId="11" fillId="0" fontId="1" numFmtId="0" xfId="0" applyAlignment="1" applyBorder="1" applyFont="1">
      <alignment vertical="center"/>
    </xf>
    <xf borderId="5" fillId="0" fontId="11" numFmtId="0" xfId="0" applyAlignment="1" applyBorder="1" applyFont="1">
      <alignment horizontal="center" shrinkToFit="0" vertical="center" wrapText="1"/>
    </xf>
    <xf borderId="10" fillId="0" fontId="9" numFmtId="0" xfId="0" applyAlignment="1" applyBorder="1" applyFont="1">
      <alignment horizontal="center" shrinkToFit="0" vertical="center" wrapText="1"/>
    </xf>
    <xf borderId="10" fillId="0" fontId="9" numFmtId="164" xfId="0" applyAlignment="1" applyBorder="1" applyFont="1" applyNumberFormat="1">
      <alignment horizontal="center" vertical="center"/>
    </xf>
    <xf borderId="10" fillId="0" fontId="10" numFmtId="0" xfId="0" applyAlignment="1" applyBorder="1" applyFont="1">
      <alignment horizontal="center" readingOrder="0" shrinkToFit="0" vertical="center" wrapText="1"/>
    </xf>
    <xf borderId="10" fillId="0" fontId="9" numFmtId="165" xfId="0" applyAlignment="1" applyBorder="1" applyFont="1" applyNumberFormat="1">
      <alignment horizontal="center" readingOrder="0" vertical="center"/>
    </xf>
    <xf borderId="10" fillId="0" fontId="9" numFmtId="165" xfId="0" applyAlignment="1" applyBorder="1" applyFont="1" applyNumberFormat="1">
      <alignment horizontal="center" vertical="center"/>
    </xf>
    <xf borderId="10" fillId="0" fontId="9" numFmtId="165" xfId="0" applyAlignment="1" applyBorder="1" applyFont="1" applyNumberFormat="1">
      <alignment horizontal="center" readingOrder="0" shrinkToFit="0" vertical="center" wrapText="1"/>
    </xf>
    <xf borderId="10" fillId="0" fontId="9" numFmtId="0" xfId="0" applyAlignment="1" applyBorder="1" applyFont="1">
      <alignment horizontal="center" readingOrder="0" shrinkToFit="0" vertical="center" wrapText="1"/>
    </xf>
    <xf borderId="10" fillId="0" fontId="9" numFmtId="0" xfId="0" applyAlignment="1" applyBorder="1" applyFont="1">
      <alignment horizontal="center" vertical="center"/>
    </xf>
    <xf borderId="10" fillId="0" fontId="9" numFmtId="166" xfId="0" applyAlignment="1" applyBorder="1" applyFont="1" applyNumberFormat="1">
      <alignment horizontal="center" vertical="center"/>
    </xf>
    <xf borderId="12" fillId="0" fontId="6" numFmtId="0" xfId="0" applyBorder="1" applyFont="1"/>
    <xf borderId="10" fillId="0" fontId="10" numFmtId="0" xfId="0" applyAlignment="1" applyBorder="1" applyFont="1">
      <alignment horizontal="center" shrinkToFit="0" vertical="center" wrapText="1"/>
    </xf>
    <xf borderId="10" fillId="0" fontId="9" numFmtId="165" xfId="0" applyAlignment="1" applyBorder="1" applyFont="1" applyNumberFormat="1">
      <alignment horizontal="center" shrinkToFit="0" vertical="center" wrapText="1"/>
    </xf>
    <xf borderId="10" fillId="0" fontId="10" numFmtId="0" xfId="0" applyAlignment="1" applyBorder="1" applyFont="1">
      <alignment horizontal="center" vertical="center"/>
    </xf>
    <xf borderId="11" fillId="0" fontId="9" numFmtId="166" xfId="0" applyAlignment="1" applyBorder="1" applyFont="1" applyNumberFormat="1">
      <alignment horizontal="center" vertical="center"/>
    </xf>
    <xf borderId="5" fillId="0" fontId="11" numFmtId="0" xfId="0" applyAlignment="1" applyBorder="1" applyFont="1">
      <alignment horizontal="left" shrinkToFit="0" vertical="center" wrapText="1"/>
    </xf>
    <xf borderId="11" fillId="0" fontId="8" numFmtId="0" xfId="0" applyAlignment="1" applyBorder="1" applyFont="1">
      <alignment shrinkToFit="0" vertical="center" wrapText="1"/>
    </xf>
    <xf borderId="2" fillId="0" fontId="12" numFmtId="0" xfId="0" applyAlignment="1" applyBorder="1" applyFont="1">
      <alignment horizontal="center" vertical="center"/>
    </xf>
    <xf borderId="11" fillId="0" fontId="12" numFmtId="0" xfId="0" applyAlignment="1" applyBorder="1" applyFont="1">
      <alignment horizontal="center" vertical="center"/>
    </xf>
    <xf borderId="11" fillId="0" fontId="12" numFmtId="0" xfId="0" applyAlignment="1" applyBorder="1" applyFont="1">
      <alignment vertical="center"/>
    </xf>
    <xf borderId="11" fillId="0" fontId="12" numFmtId="164" xfId="0" applyAlignment="1" applyBorder="1" applyFont="1" applyNumberFormat="1">
      <alignment vertical="center"/>
    </xf>
    <xf borderId="11" fillId="0" fontId="12" numFmtId="165" xfId="0" applyAlignment="1" applyBorder="1" applyFont="1" applyNumberFormat="1">
      <alignment vertical="center"/>
    </xf>
    <xf borderId="11" fillId="0" fontId="13" numFmtId="167" xfId="0" applyAlignment="1" applyBorder="1" applyFont="1" applyNumberFormat="1">
      <alignment vertical="center"/>
    </xf>
    <xf borderId="11" fillId="0" fontId="13" numFmtId="9" xfId="0" applyAlignment="1" applyBorder="1" applyFont="1" applyNumberFormat="1">
      <alignment vertical="center"/>
    </xf>
    <xf borderId="0" fillId="0" fontId="4" numFmtId="0" xfId="0" applyAlignment="1" applyFont="1">
      <alignment vertical="center"/>
    </xf>
    <xf borderId="2" fillId="0" fontId="7" numFmtId="9" xfId="0" applyAlignment="1" applyBorder="1" applyFont="1" applyNumberFormat="1">
      <alignment horizontal="center" vertical="center"/>
    </xf>
    <xf borderId="11" fillId="0" fontId="7" numFmtId="0" xfId="0" applyAlignment="1" applyBorder="1" applyFont="1">
      <alignment vertical="center"/>
    </xf>
    <xf borderId="11" fillId="0" fontId="7" numFmtId="9" xfId="0" applyAlignment="1" applyBorder="1" applyFont="1" applyNumberFormat="1">
      <alignment vertical="center"/>
    </xf>
    <xf borderId="2" fillId="0" fontId="7" numFmtId="0" xfId="0" applyAlignment="1" applyBorder="1" applyFont="1">
      <alignment horizontal="center" vertical="center"/>
    </xf>
    <xf borderId="11" fillId="0" fontId="7" numFmtId="2" xfId="0" applyAlignment="1" applyBorder="1" applyFont="1" applyNumberFormat="1">
      <alignment vertical="center"/>
    </xf>
    <xf borderId="13" fillId="0" fontId="4" numFmtId="0" xfId="0" applyAlignment="1" applyBorder="1" applyFont="1">
      <alignment horizontal="center" shrinkToFit="0" vertical="center" wrapText="1"/>
    </xf>
    <xf borderId="11" fillId="0" fontId="7" numFmtId="0" xfId="0" applyAlignment="1" applyBorder="1" applyFont="1">
      <alignment shrinkToFit="0" vertical="center" wrapText="1"/>
    </xf>
    <xf borderId="11" fillId="0" fontId="4" numFmtId="0" xfId="0" applyAlignment="1" applyBorder="1" applyFont="1">
      <alignment horizontal="center" shrinkToFit="0" vertical="center" wrapText="1"/>
    </xf>
    <xf borderId="11" fillId="0" fontId="1" numFmtId="0" xfId="0" applyAlignment="1" applyBorder="1" applyFont="1">
      <alignment horizontal="center" shrinkToFit="0" vertical="center" wrapText="1"/>
    </xf>
    <xf borderId="7" fillId="0" fontId="7" numFmtId="0" xfId="0" applyAlignment="1" applyBorder="1" applyFont="1">
      <alignment shrinkToFit="0" vertical="center" wrapText="1"/>
    </xf>
    <xf borderId="1" fillId="0" fontId="11" numFmtId="0" xfId="0" applyAlignment="1" applyBorder="1" applyFont="1">
      <alignment horizontal="center" shrinkToFit="0" vertical="center" wrapText="1"/>
    </xf>
    <xf borderId="11" fillId="0" fontId="9" numFmtId="0" xfId="0" applyAlignment="1" applyBorder="1" applyFont="1">
      <alignment horizontal="center" shrinkToFit="0" vertical="center" wrapText="1"/>
    </xf>
    <xf borderId="11" fillId="0" fontId="9" numFmtId="165" xfId="0" applyAlignment="1" applyBorder="1" applyFont="1" applyNumberFormat="1">
      <alignment horizontal="center" shrinkToFit="0" vertical="center" wrapText="1"/>
    </xf>
    <xf borderId="1" fillId="0" fontId="14" numFmtId="0" xfId="0" applyAlignment="1" applyBorder="1" applyFont="1">
      <alignment shrinkToFit="0" vertical="center" wrapText="1"/>
    </xf>
    <xf borderId="10" fillId="0" fontId="7" numFmtId="0" xfId="0" applyAlignment="1" applyBorder="1" applyFont="1">
      <alignment horizontal="center" vertical="center"/>
    </xf>
    <xf borderId="14" fillId="0" fontId="4" numFmtId="0" xfId="0" applyAlignment="1" applyBorder="1" applyFont="1">
      <alignment shrinkToFit="0" vertical="center" wrapText="1"/>
    </xf>
    <xf borderId="14" fillId="0" fontId="1" numFmtId="0" xfId="0" applyAlignment="1" applyBorder="1" applyFont="1">
      <alignment shrinkToFit="0" vertical="center" wrapText="1"/>
    </xf>
    <xf borderId="0" fillId="0" fontId="1" numFmtId="0" xfId="0" applyAlignment="1" applyFont="1">
      <alignment horizontal="center" readingOrder="0" vertical="center"/>
    </xf>
    <xf borderId="10" fillId="0" fontId="7" numFmtId="0" xfId="0" applyAlignment="1" applyBorder="1" applyFont="1">
      <alignment horizontal="left" shrinkToFit="0" vertical="center" wrapText="1"/>
    </xf>
    <xf borderId="11" fillId="0" fontId="4" numFmtId="0" xfId="0" applyAlignment="1" applyBorder="1" applyFont="1">
      <alignment readingOrder="0" shrinkToFit="0" vertical="center" wrapText="1"/>
    </xf>
    <xf borderId="11" fillId="0" fontId="14" numFmtId="0" xfId="0" applyAlignment="1" applyBorder="1" applyFont="1">
      <alignment horizontal="left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11" fillId="0" fontId="9" numFmtId="0" xfId="0" applyAlignment="1" applyBorder="1" applyFont="1">
      <alignment horizontal="center" readingOrder="0" shrinkToFit="0" vertical="center" wrapText="1"/>
    </xf>
    <xf borderId="11" fillId="0" fontId="1" numFmtId="0" xfId="0" applyAlignment="1" applyBorder="1" applyFont="1">
      <alignment shrinkToFit="0" vertical="center" wrapText="1"/>
    </xf>
    <xf borderId="0" fillId="0" fontId="1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63"/>
    <col customWidth="1" min="2" max="2" width="17.88"/>
    <col customWidth="1" min="3" max="3" width="49.0"/>
    <col customWidth="1" min="4" max="4" width="6.38"/>
    <col customWidth="1" min="5" max="5" width="9.5"/>
    <col customWidth="1" min="6" max="6" width="6.38"/>
    <col customWidth="1" min="7" max="7" width="7.63"/>
    <col customWidth="1" min="8" max="14" width="6.38"/>
    <col customWidth="1" min="15" max="15" width="7.38"/>
    <col customWidth="1" min="16" max="18" width="6.38"/>
    <col customWidth="1" min="19" max="19" width="7.5"/>
    <col customWidth="1" min="20" max="20" width="10.0"/>
    <col customWidth="1" min="21" max="21" width="7.88"/>
    <col customWidth="1" min="22" max="22" width="10.88"/>
    <col customWidth="1" min="23" max="23" width="11.75"/>
    <col customWidth="1" min="24" max="26" width="12.13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2" t="s">
        <v>0</v>
      </c>
      <c r="X2" s="1"/>
      <c r="Y2" s="1"/>
      <c r="Z2" s="1"/>
    </row>
    <row r="3">
      <c r="A3" s="2" t="s">
        <v>1</v>
      </c>
      <c r="X3" s="1"/>
      <c r="Y3" s="1"/>
      <c r="Z3" s="1"/>
    </row>
    <row r="4">
      <c r="A4" s="1"/>
      <c r="B4" s="3" t="s">
        <v>2</v>
      </c>
      <c r="C4" s="3"/>
      <c r="D4" s="4"/>
      <c r="E4" s="4">
        <v>0.75</v>
      </c>
      <c r="F4" s="4"/>
      <c r="G4" s="4">
        <v>3.5</v>
      </c>
      <c r="H4" s="4"/>
      <c r="I4" s="4">
        <v>1.0</v>
      </c>
      <c r="J4" s="4"/>
      <c r="K4" s="4">
        <v>4.0</v>
      </c>
      <c r="L4" s="4"/>
      <c r="M4" s="4">
        <v>1.5</v>
      </c>
      <c r="N4" s="4"/>
      <c r="O4" s="4">
        <v>4.5</v>
      </c>
      <c r="P4" s="4"/>
      <c r="Q4" s="4">
        <v>2.5</v>
      </c>
      <c r="R4" s="4"/>
      <c r="S4" s="4">
        <v>6.0</v>
      </c>
      <c r="T4" s="4"/>
      <c r="U4" s="1"/>
      <c r="V4" s="1"/>
      <c r="W4" s="1"/>
      <c r="X4" s="1"/>
      <c r="Y4" s="1"/>
      <c r="Z4" s="1"/>
    </row>
    <row r="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20.25" customHeight="1">
      <c r="A6" s="5" t="s">
        <v>3</v>
      </c>
      <c r="B6" s="5" t="s">
        <v>4</v>
      </c>
      <c r="C6" s="5" t="s">
        <v>5</v>
      </c>
      <c r="D6" s="6" t="s">
        <v>6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8"/>
      <c r="T6" s="9" t="s">
        <v>7</v>
      </c>
      <c r="U6" s="10"/>
      <c r="V6" s="5" t="s">
        <v>8</v>
      </c>
      <c r="W6" s="5" t="s">
        <v>9</v>
      </c>
      <c r="X6" s="1"/>
      <c r="Y6" s="1"/>
      <c r="Z6" s="1"/>
    </row>
    <row r="7">
      <c r="A7" s="11"/>
      <c r="B7" s="11"/>
      <c r="C7" s="11"/>
      <c r="D7" s="12" t="s">
        <v>10</v>
      </c>
      <c r="E7" s="7"/>
      <c r="F7" s="7"/>
      <c r="G7" s="8"/>
      <c r="H7" s="12" t="s">
        <v>11</v>
      </c>
      <c r="I7" s="7"/>
      <c r="J7" s="7"/>
      <c r="K7" s="8"/>
      <c r="L7" s="12" t="s">
        <v>12</v>
      </c>
      <c r="M7" s="7"/>
      <c r="N7" s="7"/>
      <c r="O7" s="8"/>
      <c r="P7" s="12" t="s">
        <v>13</v>
      </c>
      <c r="Q7" s="7"/>
      <c r="R7" s="7"/>
      <c r="S7" s="8"/>
      <c r="T7" s="13"/>
      <c r="U7" s="14"/>
      <c r="V7" s="11"/>
      <c r="W7" s="11"/>
      <c r="X7" s="1"/>
      <c r="Y7" s="1"/>
      <c r="Z7" s="1"/>
    </row>
    <row r="8">
      <c r="A8" s="15"/>
      <c r="B8" s="15"/>
      <c r="C8" s="15"/>
      <c r="D8" s="16" t="s">
        <v>14</v>
      </c>
      <c r="E8" s="16" t="s">
        <v>15</v>
      </c>
      <c r="F8" s="16" t="s">
        <v>16</v>
      </c>
      <c r="G8" s="16" t="s">
        <v>15</v>
      </c>
      <c r="H8" s="16" t="s">
        <v>14</v>
      </c>
      <c r="I8" s="16" t="s">
        <v>15</v>
      </c>
      <c r="J8" s="16" t="s">
        <v>16</v>
      </c>
      <c r="K8" s="16" t="s">
        <v>15</v>
      </c>
      <c r="L8" s="16" t="s">
        <v>14</v>
      </c>
      <c r="M8" s="16" t="s">
        <v>15</v>
      </c>
      <c r="N8" s="16" t="s">
        <v>16</v>
      </c>
      <c r="O8" s="16" t="s">
        <v>15</v>
      </c>
      <c r="P8" s="16" t="s">
        <v>14</v>
      </c>
      <c r="Q8" s="16" t="s">
        <v>15</v>
      </c>
      <c r="R8" s="16" t="s">
        <v>16</v>
      </c>
      <c r="S8" s="16" t="s">
        <v>15</v>
      </c>
      <c r="T8" s="16" t="s">
        <v>14</v>
      </c>
      <c r="U8" s="16" t="s">
        <v>17</v>
      </c>
      <c r="V8" s="15"/>
      <c r="W8" s="15"/>
      <c r="X8" s="1"/>
      <c r="Y8" s="1"/>
      <c r="Z8" s="1"/>
    </row>
    <row r="9" ht="30.0" customHeight="1">
      <c r="A9" s="17">
        <v>1.0</v>
      </c>
      <c r="B9" s="18" t="s">
        <v>18</v>
      </c>
      <c r="C9" s="19" t="s">
        <v>19</v>
      </c>
      <c r="D9" s="20"/>
      <c r="E9" s="21"/>
      <c r="F9" s="22"/>
      <c r="G9" s="23"/>
      <c r="H9" s="20"/>
      <c r="I9" s="23"/>
      <c r="J9" s="24">
        <v>1.0</v>
      </c>
      <c r="K9" s="25">
        <v>6.0</v>
      </c>
      <c r="L9" s="20"/>
      <c r="M9" s="23"/>
      <c r="N9" s="20"/>
      <c r="O9" s="23"/>
      <c r="P9" s="20"/>
      <c r="Q9" s="23"/>
      <c r="R9" s="20"/>
      <c r="S9" s="23"/>
      <c r="T9" s="20"/>
      <c r="U9" s="26">
        <v>3.0</v>
      </c>
      <c r="V9" s="21">
        <f>SUM(E9,G9,I9,K9,M9,O9,Q9,S9)</f>
        <v>6</v>
      </c>
      <c r="W9" s="27">
        <f>U9/U16*100%</f>
        <v>0.4285714286</v>
      </c>
      <c r="X9" s="28"/>
      <c r="Y9" s="28"/>
      <c r="Z9" s="28"/>
    </row>
    <row r="10" ht="34.5" customHeight="1">
      <c r="A10" s="15"/>
      <c r="B10" s="13"/>
      <c r="C10" s="19" t="s">
        <v>20</v>
      </c>
      <c r="D10" s="29"/>
      <c r="E10" s="30"/>
      <c r="F10" s="31">
        <v>1.0</v>
      </c>
      <c r="G10" s="32">
        <v>4.0</v>
      </c>
      <c r="H10" s="29"/>
      <c r="I10" s="33"/>
      <c r="J10" s="34"/>
      <c r="K10" s="32"/>
      <c r="L10" s="29"/>
      <c r="M10" s="33"/>
      <c r="N10" s="29"/>
      <c r="O10" s="33"/>
      <c r="P10" s="29"/>
      <c r="Q10" s="33"/>
      <c r="R10" s="35">
        <v>1.0</v>
      </c>
      <c r="S10" s="32">
        <v>10.0</v>
      </c>
      <c r="T10" s="29"/>
      <c r="U10" s="15"/>
      <c r="V10" s="30">
        <v>5.0</v>
      </c>
      <c r="W10" s="15"/>
      <c r="X10" s="28"/>
      <c r="Y10" s="28"/>
      <c r="Z10" s="36"/>
    </row>
    <row r="11" ht="37.5" customHeight="1">
      <c r="A11" s="17">
        <v>2.0</v>
      </c>
      <c r="B11" s="37" t="s">
        <v>21</v>
      </c>
      <c r="C11" s="19" t="s">
        <v>22</v>
      </c>
      <c r="D11" s="38"/>
      <c r="E11" s="39"/>
      <c r="F11" s="40">
        <v>1.0</v>
      </c>
      <c r="G11" s="41">
        <v>4.0</v>
      </c>
      <c r="H11" s="38"/>
      <c r="I11" s="42"/>
      <c r="J11" s="40"/>
      <c r="K11" s="43"/>
      <c r="L11" s="38"/>
      <c r="M11" s="42"/>
      <c r="N11" s="44"/>
      <c r="O11" s="41"/>
      <c r="P11" s="38"/>
      <c r="Q11" s="42"/>
      <c r="R11" s="38"/>
      <c r="S11" s="42"/>
      <c r="T11" s="45"/>
      <c r="U11" s="29">
        <v>1.0</v>
      </c>
      <c r="V11" s="39">
        <f>SUM(E11,G11,I11,K11,M11,O11,Q11,S11)</f>
        <v>4</v>
      </c>
      <c r="W11" s="46">
        <f>U11/U16*100%</f>
        <v>0.1428571429</v>
      </c>
      <c r="X11" s="28"/>
      <c r="Y11" s="28"/>
      <c r="Z11" s="28"/>
    </row>
    <row r="12" ht="33.0" customHeight="1">
      <c r="A12" s="11"/>
      <c r="B12" s="47"/>
      <c r="C12" s="19" t="s">
        <v>23</v>
      </c>
      <c r="D12" s="38"/>
      <c r="E12" s="39"/>
      <c r="F12" s="40"/>
      <c r="G12" s="41"/>
      <c r="H12" s="38"/>
      <c r="I12" s="42"/>
      <c r="J12" s="48"/>
      <c r="K12" s="49"/>
      <c r="L12" s="38"/>
      <c r="M12" s="42"/>
      <c r="N12" s="38">
        <v>1.0</v>
      </c>
      <c r="O12" s="41">
        <v>7.0</v>
      </c>
      <c r="P12" s="38"/>
      <c r="Q12" s="42"/>
      <c r="R12" s="38"/>
      <c r="S12" s="42"/>
      <c r="T12" s="45"/>
      <c r="U12" s="29">
        <v>1.0</v>
      </c>
      <c r="V12" s="39">
        <v>5.0</v>
      </c>
      <c r="W12" s="46">
        <f>U12/U16*100%</f>
        <v>0.1428571429</v>
      </c>
      <c r="X12" s="28"/>
      <c r="Y12" s="28"/>
      <c r="Z12" s="28"/>
    </row>
    <row r="13" ht="33.0" customHeight="1">
      <c r="A13" s="15"/>
      <c r="B13" s="13"/>
      <c r="C13" s="19" t="s">
        <v>24</v>
      </c>
      <c r="D13" s="29"/>
      <c r="E13" s="30"/>
      <c r="F13" s="50"/>
      <c r="G13" s="33"/>
      <c r="H13" s="29"/>
      <c r="I13" s="33"/>
      <c r="J13" s="50">
        <v>1.0</v>
      </c>
      <c r="K13" s="32">
        <v>6.0</v>
      </c>
      <c r="L13" s="29"/>
      <c r="M13" s="33"/>
      <c r="N13" s="35">
        <v>1.0</v>
      </c>
      <c r="O13" s="32">
        <v>7.0</v>
      </c>
      <c r="P13" s="29"/>
      <c r="Q13" s="33"/>
      <c r="R13" s="29"/>
      <c r="S13" s="32"/>
      <c r="T13" s="29"/>
      <c r="U13" s="35">
        <v>1.0</v>
      </c>
      <c r="V13" s="30">
        <f t="shared" ref="V13:V15" si="1">SUM(E13,G13,I13,K13,M13,O13,Q13,S13)</f>
        <v>13</v>
      </c>
      <c r="W13" s="51">
        <f>U13/U16*100%</f>
        <v>0.1428571429</v>
      </c>
      <c r="X13" s="28"/>
      <c r="Y13" s="28"/>
      <c r="Z13" s="28"/>
    </row>
    <row r="14" ht="39.0" customHeight="1">
      <c r="A14" s="17">
        <v>3.0</v>
      </c>
      <c r="B14" s="52" t="s">
        <v>25</v>
      </c>
      <c r="C14" s="53" t="s">
        <v>26</v>
      </c>
      <c r="D14" s="29"/>
      <c r="E14" s="30"/>
      <c r="F14" s="29">
        <v>1.0</v>
      </c>
      <c r="G14" s="33">
        <v>4.0</v>
      </c>
      <c r="H14" s="29"/>
      <c r="I14" s="33"/>
      <c r="J14" s="50"/>
      <c r="K14" s="33"/>
      <c r="L14" s="29"/>
      <c r="M14" s="33"/>
      <c r="N14" s="29"/>
      <c r="O14" s="33"/>
      <c r="P14" s="29"/>
      <c r="Q14" s="33"/>
      <c r="R14" s="29"/>
      <c r="S14" s="33"/>
      <c r="T14" s="29"/>
      <c r="U14" s="20">
        <v>1.0</v>
      </c>
      <c r="V14" s="30">
        <f t="shared" si="1"/>
        <v>4</v>
      </c>
      <c r="W14" s="27">
        <f>U14/U16*100%</f>
        <v>0.1428571429</v>
      </c>
      <c r="X14" s="28"/>
      <c r="Y14" s="28"/>
      <c r="Z14" s="28"/>
    </row>
    <row r="15" ht="32.25" customHeight="1">
      <c r="A15" s="15"/>
      <c r="B15" s="13"/>
      <c r="C15" s="19"/>
      <c r="D15" s="29"/>
      <c r="E15" s="30"/>
      <c r="F15" s="29"/>
      <c r="G15" s="33"/>
      <c r="H15" s="29"/>
      <c r="I15" s="33"/>
      <c r="J15" s="50"/>
      <c r="K15" s="33"/>
      <c r="L15" s="29"/>
      <c r="M15" s="33"/>
      <c r="N15" s="29"/>
      <c r="O15" s="33"/>
      <c r="P15" s="29"/>
      <c r="Q15" s="33"/>
      <c r="R15" s="29"/>
      <c r="S15" s="33"/>
      <c r="T15" s="29"/>
      <c r="U15" s="15"/>
      <c r="V15" s="30">
        <f t="shared" si="1"/>
        <v>0</v>
      </c>
      <c r="W15" s="15"/>
      <c r="X15" s="28"/>
      <c r="Y15" s="28"/>
      <c r="Z15" s="28"/>
    </row>
    <row r="16">
      <c r="A16" s="54" t="s">
        <v>27</v>
      </c>
      <c r="B16" s="8"/>
      <c r="C16" s="55"/>
      <c r="D16" s="56">
        <f t="shared" ref="D16:W16" si="2">SUM(D9:D15)</f>
        <v>0</v>
      </c>
      <c r="E16" s="57">
        <f t="shared" si="2"/>
        <v>0</v>
      </c>
      <c r="F16" s="56">
        <f t="shared" si="2"/>
        <v>3</v>
      </c>
      <c r="G16" s="58">
        <f t="shared" si="2"/>
        <v>12</v>
      </c>
      <c r="H16" s="56">
        <f t="shared" si="2"/>
        <v>0</v>
      </c>
      <c r="I16" s="58">
        <f t="shared" si="2"/>
        <v>0</v>
      </c>
      <c r="J16" s="56">
        <f t="shared" si="2"/>
        <v>2</v>
      </c>
      <c r="K16" s="58">
        <f t="shared" si="2"/>
        <v>12</v>
      </c>
      <c r="L16" s="56">
        <f t="shared" si="2"/>
        <v>0</v>
      </c>
      <c r="M16" s="58">
        <f t="shared" si="2"/>
        <v>0</v>
      </c>
      <c r="N16" s="56">
        <f t="shared" si="2"/>
        <v>2</v>
      </c>
      <c r="O16" s="58">
        <f t="shared" si="2"/>
        <v>14</v>
      </c>
      <c r="P16" s="56">
        <f t="shared" si="2"/>
        <v>0</v>
      </c>
      <c r="Q16" s="58">
        <f t="shared" si="2"/>
        <v>0</v>
      </c>
      <c r="R16" s="56">
        <f t="shared" si="2"/>
        <v>1</v>
      </c>
      <c r="S16" s="58">
        <f t="shared" si="2"/>
        <v>10</v>
      </c>
      <c r="T16" s="56">
        <f t="shared" si="2"/>
        <v>0</v>
      </c>
      <c r="U16" s="56">
        <f t="shared" si="2"/>
        <v>7</v>
      </c>
      <c r="V16" s="59">
        <f t="shared" si="2"/>
        <v>37</v>
      </c>
      <c r="W16" s="60">
        <f t="shared" si="2"/>
        <v>1</v>
      </c>
      <c r="X16" s="61"/>
      <c r="Y16" s="61"/>
      <c r="Z16" s="61"/>
    </row>
    <row r="17">
      <c r="A17" s="54" t="s">
        <v>28</v>
      </c>
      <c r="B17" s="8"/>
      <c r="C17" s="55"/>
      <c r="D17" s="62">
        <v>0.4</v>
      </c>
      <c r="E17" s="7"/>
      <c r="F17" s="7"/>
      <c r="G17" s="8"/>
      <c r="H17" s="62">
        <v>0.3</v>
      </c>
      <c r="I17" s="7"/>
      <c r="J17" s="7"/>
      <c r="K17" s="8"/>
      <c r="L17" s="62">
        <v>0.2</v>
      </c>
      <c r="M17" s="7"/>
      <c r="N17" s="7"/>
      <c r="O17" s="8"/>
      <c r="P17" s="62">
        <v>0.1</v>
      </c>
      <c r="Q17" s="7"/>
      <c r="R17" s="7"/>
      <c r="S17" s="8"/>
      <c r="T17" s="63"/>
      <c r="U17" s="63"/>
      <c r="V17" s="63"/>
      <c r="W17" s="64">
        <f t="shared" ref="W17:W18" si="3">SUM(D17:S17)</f>
        <v>1</v>
      </c>
      <c r="X17" s="28"/>
      <c r="Y17" s="28"/>
      <c r="Z17" s="28"/>
    </row>
    <row r="18">
      <c r="A18" s="65" t="s">
        <v>29</v>
      </c>
      <c r="B18" s="8"/>
      <c r="C18" s="65"/>
      <c r="D18" s="54">
        <v>4.0</v>
      </c>
      <c r="E18" s="7"/>
      <c r="F18" s="7"/>
      <c r="G18" s="8"/>
      <c r="H18" s="54">
        <v>3.0</v>
      </c>
      <c r="I18" s="7"/>
      <c r="J18" s="7"/>
      <c r="K18" s="8"/>
      <c r="L18" s="54">
        <v>2.0</v>
      </c>
      <c r="M18" s="7"/>
      <c r="N18" s="7"/>
      <c r="O18" s="8"/>
      <c r="P18" s="54">
        <v>1.0</v>
      </c>
      <c r="Q18" s="7"/>
      <c r="R18" s="7"/>
      <c r="S18" s="8"/>
      <c r="T18" s="63"/>
      <c r="U18" s="63"/>
      <c r="V18" s="63"/>
      <c r="W18" s="66">
        <f t="shared" si="3"/>
        <v>10</v>
      </c>
      <c r="X18" s="28"/>
      <c r="Y18" s="28"/>
      <c r="Z18" s="28"/>
    </row>
    <row r="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4">
    <mergeCell ref="V6:V8"/>
    <mergeCell ref="W6:W8"/>
    <mergeCell ref="U9:U10"/>
    <mergeCell ref="W9:W10"/>
    <mergeCell ref="U14:U15"/>
    <mergeCell ref="W14:W15"/>
    <mergeCell ref="L7:O7"/>
    <mergeCell ref="P7:S7"/>
    <mergeCell ref="A2:W2"/>
    <mergeCell ref="A3:W3"/>
    <mergeCell ref="A6:A8"/>
    <mergeCell ref="B6:B8"/>
    <mergeCell ref="C6:C8"/>
    <mergeCell ref="D6:S6"/>
    <mergeCell ref="T6:U7"/>
    <mergeCell ref="D7:G7"/>
    <mergeCell ref="H7:K7"/>
    <mergeCell ref="A9:A10"/>
    <mergeCell ref="B9:B10"/>
    <mergeCell ref="A11:A13"/>
    <mergeCell ref="B11:B13"/>
    <mergeCell ref="A14:A15"/>
    <mergeCell ref="D17:G17"/>
    <mergeCell ref="D18:G18"/>
    <mergeCell ref="H18:K18"/>
    <mergeCell ref="L18:O18"/>
    <mergeCell ref="B14:B15"/>
    <mergeCell ref="A16:B16"/>
    <mergeCell ref="A17:B17"/>
    <mergeCell ref="H17:K17"/>
    <mergeCell ref="L17:O17"/>
    <mergeCell ref="P17:S17"/>
    <mergeCell ref="A18:B18"/>
    <mergeCell ref="P18:S18"/>
  </mergeCells>
  <printOptions/>
  <pageMargins bottom="0.75" footer="0.0" header="0.0" left="0.7" right="0.7" top="0.75"/>
  <pageSetup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63"/>
    <col customWidth="1" min="2" max="2" width="17.88"/>
    <col customWidth="1" min="3" max="3" width="49.0"/>
    <col customWidth="1" min="4" max="4" width="6.38"/>
    <col customWidth="1" min="5" max="5" width="9.38"/>
    <col customWidth="1" min="6" max="6" width="6.38"/>
    <col customWidth="1" min="7" max="7" width="7.63"/>
    <col customWidth="1" min="8" max="14" width="6.38"/>
    <col customWidth="1" min="15" max="15" width="7.75"/>
    <col customWidth="1" min="16" max="18" width="6.38"/>
    <col customWidth="1" min="19" max="19" width="7.25"/>
    <col customWidth="1" min="20" max="20" width="10.0"/>
    <col customWidth="1" min="21" max="21" width="7.88"/>
    <col customWidth="1" min="22" max="22" width="10.88"/>
    <col customWidth="1" min="23" max="23" width="11.75"/>
    <col customWidth="1" min="24" max="43" width="12.13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>
      <c r="A2" s="2" t="s">
        <v>0</v>
      </c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>
      <c r="A3" s="2" t="s">
        <v>30</v>
      </c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>
      <c r="A4" s="1"/>
      <c r="B4" s="3" t="s">
        <v>31</v>
      </c>
      <c r="C4" s="3"/>
      <c r="D4" s="4"/>
      <c r="E4" s="4">
        <v>0.75</v>
      </c>
      <c r="F4" s="4"/>
      <c r="G4" s="4">
        <v>3.5</v>
      </c>
      <c r="H4" s="4"/>
      <c r="I4" s="4">
        <v>1.0</v>
      </c>
      <c r="J4" s="4"/>
      <c r="K4" s="4">
        <v>4.0</v>
      </c>
      <c r="L4" s="4"/>
      <c r="M4" s="4">
        <v>1.5</v>
      </c>
      <c r="N4" s="4"/>
      <c r="O4" s="4">
        <v>4.5</v>
      </c>
      <c r="P4" s="4"/>
      <c r="Q4" s="4">
        <v>2.5</v>
      </c>
      <c r="R4" s="4"/>
      <c r="S4" s="4">
        <v>6.0</v>
      </c>
      <c r="T4" s="4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ht="20.25" customHeight="1">
      <c r="A6" s="5" t="s">
        <v>3</v>
      </c>
      <c r="B6" s="5" t="s">
        <v>4</v>
      </c>
      <c r="C6" s="5" t="s">
        <v>5</v>
      </c>
      <c r="D6" s="6" t="s">
        <v>6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8"/>
      <c r="T6" s="9" t="s">
        <v>7</v>
      </c>
      <c r="U6" s="10"/>
      <c r="V6" s="5" t="s">
        <v>8</v>
      </c>
      <c r="W6" s="5" t="s">
        <v>9</v>
      </c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>
      <c r="A7" s="11"/>
      <c r="B7" s="11"/>
      <c r="C7" s="11"/>
      <c r="D7" s="12" t="s">
        <v>10</v>
      </c>
      <c r="E7" s="7"/>
      <c r="F7" s="7"/>
      <c r="G7" s="8"/>
      <c r="H7" s="12" t="s">
        <v>11</v>
      </c>
      <c r="I7" s="7"/>
      <c r="J7" s="7"/>
      <c r="K7" s="8"/>
      <c r="L7" s="12" t="s">
        <v>12</v>
      </c>
      <c r="M7" s="7"/>
      <c r="N7" s="7"/>
      <c r="O7" s="8"/>
      <c r="P7" s="12" t="s">
        <v>13</v>
      </c>
      <c r="Q7" s="7"/>
      <c r="R7" s="7"/>
      <c r="S7" s="8"/>
      <c r="T7" s="13"/>
      <c r="U7" s="14"/>
      <c r="V7" s="11"/>
      <c r="W7" s="1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>
      <c r="A8" s="15"/>
      <c r="B8" s="15"/>
      <c r="C8" s="15"/>
      <c r="D8" s="16" t="s">
        <v>14</v>
      </c>
      <c r="E8" s="16" t="s">
        <v>15</v>
      </c>
      <c r="F8" s="16" t="s">
        <v>16</v>
      </c>
      <c r="G8" s="16" t="s">
        <v>15</v>
      </c>
      <c r="H8" s="16" t="s">
        <v>14</v>
      </c>
      <c r="I8" s="16" t="s">
        <v>15</v>
      </c>
      <c r="J8" s="16" t="s">
        <v>16</v>
      </c>
      <c r="K8" s="16" t="s">
        <v>15</v>
      </c>
      <c r="L8" s="16" t="s">
        <v>14</v>
      </c>
      <c r="M8" s="16" t="s">
        <v>15</v>
      </c>
      <c r="N8" s="16" t="s">
        <v>16</v>
      </c>
      <c r="O8" s="16" t="s">
        <v>15</v>
      </c>
      <c r="P8" s="16" t="s">
        <v>14</v>
      </c>
      <c r="Q8" s="16" t="s">
        <v>15</v>
      </c>
      <c r="R8" s="16" t="s">
        <v>16</v>
      </c>
      <c r="S8" s="16" t="s">
        <v>15</v>
      </c>
      <c r="T8" s="16" t="s">
        <v>14</v>
      </c>
      <c r="U8" s="16" t="s">
        <v>17</v>
      </c>
      <c r="V8" s="15"/>
      <c r="W8" s="1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</row>
    <row r="9" ht="31.5" customHeight="1">
      <c r="A9" s="5">
        <v>1.0</v>
      </c>
      <c r="B9" s="67" t="s">
        <v>32</v>
      </c>
      <c r="C9" s="68" t="s">
        <v>33</v>
      </c>
      <c r="D9" s="16"/>
      <c r="E9" s="69"/>
      <c r="F9" s="70">
        <v>1.0</v>
      </c>
      <c r="G9" s="70">
        <v>5.0</v>
      </c>
      <c r="H9" s="70"/>
      <c r="I9" s="70"/>
      <c r="J9" s="70"/>
      <c r="K9" s="70"/>
      <c r="L9" s="69"/>
      <c r="M9" s="69"/>
      <c r="N9" s="69"/>
      <c r="O9" s="69"/>
      <c r="P9" s="69"/>
      <c r="Q9" s="69"/>
      <c r="R9" s="69"/>
      <c r="S9" s="69"/>
      <c r="T9" s="69"/>
      <c r="U9" s="29">
        <v>1.0</v>
      </c>
      <c r="V9" s="30">
        <f t="shared" ref="V9:V14" si="1">SUM(E9,G9,I9,K9,M9,O9,Q9,S9)</f>
        <v>5</v>
      </c>
      <c r="W9" s="51">
        <f t="shared" ref="W9:W14" si="2">U9/7*100%</f>
        <v>0.1428571429</v>
      </c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</row>
    <row r="10" ht="31.5" customHeight="1">
      <c r="A10" s="15"/>
      <c r="B10" s="14"/>
      <c r="C10" s="71" t="s">
        <v>34</v>
      </c>
      <c r="D10" s="16"/>
      <c r="E10" s="69"/>
      <c r="F10" s="70"/>
      <c r="G10" s="70"/>
      <c r="H10" s="70"/>
      <c r="I10" s="70"/>
      <c r="J10" s="70">
        <v>1.0</v>
      </c>
      <c r="K10" s="70">
        <v>6.0</v>
      </c>
      <c r="L10" s="69"/>
      <c r="M10" s="69"/>
      <c r="N10" s="69"/>
      <c r="O10" s="69"/>
      <c r="P10" s="69"/>
      <c r="Q10" s="69"/>
      <c r="R10" s="69"/>
      <c r="S10" s="69"/>
      <c r="T10" s="69"/>
      <c r="U10" s="29">
        <v>1.0</v>
      </c>
      <c r="V10" s="30">
        <f t="shared" si="1"/>
        <v>6</v>
      </c>
      <c r="W10" s="51">
        <f t="shared" si="2"/>
        <v>0.1428571429</v>
      </c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</row>
    <row r="11" ht="34.5" customHeight="1">
      <c r="A11" s="17">
        <v>2.0</v>
      </c>
      <c r="B11" s="72" t="s">
        <v>35</v>
      </c>
      <c r="C11" s="63" t="s">
        <v>36</v>
      </c>
      <c r="D11" s="29"/>
      <c r="E11" s="30"/>
      <c r="F11" s="29"/>
      <c r="G11" s="33"/>
      <c r="H11" s="29"/>
      <c r="I11" s="33"/>
      <c r="J11" s="29">
        <v>1.0</v>
      </c>
      <c r="K11" s="33">
        <v>6.0</v>
      </c>
      <c r="L11" s="29"/>
      <c r="M11" s="33"/>
      <c r="N11" s="29"/>
      <c r="O11" s="33"/>
      <c r="P11" s="29"/>
      <c r="Q11" s="33"/>
      <c r="R11" s="29"/>
      <c r="S11" s="33"/>
      <c r="T11" s="29"/>
      <c r="U11" s="29">
        <v>1.0</v>
      </c>
      <c r="V11" s="30">
        <f t="shared" si="1"/>
        <v>6</v>
      </c>
      <c r="W11" s="51">
        <f t="shared" si="2"/>
        <v>0.1428571429</v>
      </c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</row>
    <row r="12" ht="28.5" customHeight="1">
      <c r="A12" s="11"/>
      <c r="B12" s="11"/>
      <c r="C12" s="68" t="s">
        <v>37</v>
      </c>
      <c r="D12" s="73"/>
      <c r="E12" s="30"/>
      <c r="F12" s="73">
        <v>1.0</v>
      </c>
      <c r="G12" s="33">
        <v>5.0</v>
      </c>
      <c r="H12" s="73"/>
      <c r="I12" s="33"/>
      <c r="J12" s="73"/>
      <c r="K12" s="74"/>
      <c r="L12" s="73"/>
      <c r="M12" s="33"/>
      <c r="N12" s="73"/>
      <c r="O12" s="33"/>
      <c r="P12" s="73"/>
      <c r="Q12" s="33"/>
      <c r="R12" s="73"/>
      <c r="S12" s="33"/>
      <c r="T12" s="29"/>
      <c r="U12" s="29">
        <v>1.0</v>
      </c>
      <c r="V12" s="30">
        <f t="shared" si="1"/>
        <v>5</v>
      </c>
      <c r="W12" s="51">
        <f t="shared" si="2"/>
        <v>0.1428571429</v>
      </c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</row>
    <row r="13" ht="25.5" customHeight="1">
      <c r="A13" s="15"/>
      <c r="B13" s="15"/>
      <c r="C13" s="75" t="s">
        <v>38</v>
      </c>
      <c r="D13" s="29"/>
      <c r="E13" s="30"/>
      <c r="F13" s="29">
        <v>1.0</v>
      </c>
      <c r="G13" s="33">
        <v>5.0</v>
      </c>
      <c r="H13" s="29"/>
      <c r="I13" s="33"/>
      <c r="J13" s="29"/>
      <c r="K13" s="33"/>
      <c r="L13" s="29"/>
      <c r="M13" s="33"/>
      <c r="N13" s="29">
        <v>1.0</v>
      </c>
      <c r="O13" s="33">
        <v>8.0</v>
      </c>
      <c r="P13" s="29"/>
      <c r="Q13" s="33"/>
      <c r="R13" s="29"/>
      <c r="S13" s="33"/>
      <c r="T13" s="29"/>
      <c r="U13" s="29">
        <v>2.0</v>
      </c>
      <c r="V13" s="30">
        <f t="shared" si="1"/>
        <v>13</v>
      </c>
      <c r="W13" s="51">
        <f t="shared" si="2"/>
        <v>0.2857142857</v>
      </c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</row>
    <row r="14" ht="89.25" customHeight="1">
      <c r="A14" s="76">
        <v>3.0</v>
      </c>
      <c r="B14" s="77" t="s">
        <v>39</v>
      </c>
      <c r="C14" s="78" t="s">
        <v>40</v>
      </c>
      <c r="D14" s="29"/>
      <c r="E14" s="30"/>
      <c r="F14" s="29"/>
      <c r="G14" s="33"/>
      <c r="H14" s="29"/>
      <c r="I14" s="33"/>
      <c r="J14" s="29"/>
      <c r="K14" s="33"/>
      <c r="L14" s="29"/>
      <c r="M14" s="33"/>
      <c r="N14" s="29"/>
      <c r="O14" s="33"/>
      <c r="P14" s="29"/>
      <c r="Q14" s="33"/>
      <c r="R14" s="29">
        <v>1.0</v>
      </c>
      <c r="S14" s="33">
        <v>10.0</v>
      </c>
      <c r="T14" s="29"/>
      <c r="U14" s="29">
        <v>1.0</v>
      </c>
      <c r="V14" s="30">
        <f t="shared" si="1"/>
        <v>10</v>
      </c>
      <c r="W14" s="51">
        <f t="shared" si="2"/>
        <v>0.1428571429</v>
      </c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</row>
    <row r="15">
      <c r="A15" s="54" t="s">
        <v>27</v>
      </c>
      <c r="B15" s="8"/>
      <c r="C15" s="55"/>
      <c r="D15" s="56">
        <f t="shared" ref="D15:Q15" si="3">SUM(D11:D13)</f>
        <v>0</v>
      </c>
      <c r="E15" s="57">
        <f t="shared" si="3"/>
        <v>0</v>
      </c>
      <c r="F15" s="56">
        <f t="shared" si="3"/>
        <v>2</v>
      </c>
      <c r="G15" s="58">
        <f t="shared" si="3"/>
        <v>10</v>
      </c>
      <c r="H15" s="56">
        <f t="shared" si="3"/>
        <v>0</v>
      </c>
      <c r="I15" s="58">
        <f t="shared" si="3"/>
        <v>0</v>
      </c>
      <c r="J15" s="56">
        <f t="shared" si="3"/>
        <v>1</v>
      </c>
      <c r="K15" s="58">
        <f t="shared" si="3"/>
        <v>6</v>
      </c>
      <c r="L15" s="56">
        <f t="shared" si="3"/>
        <v>0</v>
      </c>
      <c r="M15" s="58">
        <f t="shared" si="3"/>
        <v>0</v>
      </c>
      <c r="N15" s="56">
        <f t="shared" si="3"/>
        <v>1</v>
      </c>
      <c r="O15" s="58">
        <f t="shared" si="3"/>
        <v>8</v>
      </c>
      <c r="P15" s="56">
        <f t="shared" si="3"/>
        <v>0</v>
      </c>
      <c r="Q15" s="58">
        <f t="shared" si="3"/>
        <v>0</v>
      </c>
      <c r="R15" s="56">
        <f>SUM(R11:R14)</f>
        <v>1</v>
      </c>
      <c r="S15" s="58">
        <f t="shared" ref="S15:T15" si="4">SUM(S11:S13)</f>
        <v>0</v>
      </c>
      <c r="T15" s="56">
        <f t="shared" si="4"/>
        <v>0</v>
      </c>
      <c r="U15" s="56">
        <f t="shared" ref="U15:W15" si="5">SUM(U9:U14)</f>
        <v>7</v>
      </c>
      <c r="V15" s="59">
        <f t="shared" si="5"/>
        <v>45</v>
      </c>
      <c r="W15" s="60">
        <f t="shared" si="5"/>
        <v>1</v>
      </c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</row>
    <row r="16">
      <c r="A16" s="54" t="s">
        <v>28</v>
      </c>
      <c r="B16" s="8"/>
      <c r="C16" s="55"/>
      <c r="D16" s="62">
        <v>0.4</v>
      </c>
      <c r="E16" s="7"/>
      <c r="F16" s="7"/>
      <c r="G16" s="8"/>
      <c r="H16" s="62">
        <v>0.3</v>
      </c>
      <c r="I16" s="7"/>
      <c r="J16" s="7"/>
      <c r="K16" s="8"/>
      <c r="L16" s="62">
        <v>0.2</v>
      </c>
      <c r="M16" s="7"/>
      <c r="N16" s="7"/>
      <c r="O16" s="8"/>
      <c r="P16" s="62">
        <v>0.1</v>
      </c>
      <c r="Q16" s="7"/>
      <c r="R16" s="7"/>
      <c r="S16" s="8"/>
      <c r="T16" s="63"/>
      <c r="U16" s="63"/>
      <c r="V16" s="63"/>
      <c r="W16" s="64">
        <f t="shared" ref="W16:W17" si="6">SUM(D16:S16)</f>
        <v>1</v>
      </c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</row>
    <row r="17">
      <c r="A17" s="65" t="s">
        <v>29</v>
      </c>
      <c r="B17" s="8"/>
      <c r="C17" s="65"/>
      <c r="D17" s="54">
        <v>4.0</v>
      </c>
      <c r="E17" s="7"/>
      <c r="F17" s="7"/>
      <c r="G17" s="8"/>
      <c r="H17" s="54">
        <v>3.0</v>
      </c>
      <c r="I17" s="7"/>
      <c r="J17" s="7"/>
      <c r="K17" s="8"/>
      <c r="L17" s="54">
        <v>2.0</v>
      </c>
      <c r="M17" s="7"/>
      <c r="N17" s="7"/>
      <c r="O17" s="8"/>
      <c r="P17" s="54">
        <v>1.0</v>
      </c>
      <c r="Q17" s="7"/>
      <c r="R17" s="7"/>
      <c r="S17" s="8"/>
      <c r="T17" s="63"/>
      <c r="U17" s="63"/>
      <c r="V17" s="63"/>
      <c r="W17" s="66">
        <f t="shared" si="6"/>
        <v>10</v>
      </c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</row>
    <row r="1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</row>
    <row r="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</row>
    <row r="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</row>
    <row r="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</row>
    <row r="2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</row>
    <row r="2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</row>
    <row r="2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</row>
    <row r="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</row>
    <row r="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</row>
    <row r="2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</row>
    <row r="2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</row>
    <row r="29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</row>
    <row r="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</row>
    <row r="3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</row>
  </sheetData>
  <mergeCells count="28">
    <mergeCell ref="V6:V8"/>
    <mergeCell ref="W6:W8"/>
    <mergeCell ref="L7:O7"/>
    <mergeCell ref="P7:S7"/>
    <mergeCell ref="A2:W2"/>
    <mergeCell ref="A3:W3"/>
    <mergeCell ref="A6:A8"/>
    <mergeCell ref="B6:B8"/>
    <mergeCell ref="C6:C8"/>
    <mergeCell ref="D6:S6"/>
    <mergeCell ref="T6:U7"/>
    <mergeCell ref="D7:G7"/>
    <mergeCell ref="H7:K7"/>
    <mergeCell ref="A9:A10"/>
    <mergeCell ref="B9:B10"/>
    <mergeCell ref="A11:A13"/>
    <mergeCell ref="B11:B13"/>
    <mergeCell ref="A15:B15"/>
    <mergeCell ref="H17:K17"/>
    <mergeCell ref="L17:O17"/>
    <mergeCell ref="A16:B16"/>
    <mergeCell ref="D16:G16"/>
    <mergeCell ref="H16:K16"/>
    <mergeCell ref="L16:O16"/>
    <mergeCell ref="P16:S16"/>
    <mergeCell ref="A17:B17"/>
    <mergeCell ref="D17:G17"/>
    <mergeCell ref="P17:S17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63"/>
    <col customWidth="1" min="2" max="2" width="17.88"/>
    <col customWidth="1" min="3" max="3" width="49.0"/>
    <col customWidth="1" min="4" max="4" width="6.38"/>
    <col customWidth="1" min="5" max="5" width="9.38"/>
    <col customWidth="1" min="6" max="6" width="6.38"/>
    <col customWidth="1" min="7" max="7" width="7.63"/>
    <col customWidth="1" min="8" max="19" width="6.38"/>
    <col customWidth="1" min="20" max="20" width="10.0"/>
    <col customWidth="1" min="21" max="21" width="7.88"/>
    <col customWidth="1" min="22" max="22" width="10.88"/>
    <col customWidth="1" min="23" max="23" width="11.75"/>
    <col customWidth="1" min="24" max="26" width="12.13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2" t="s">
        <v>0</v>
      </c>
      <c r="X2" s="1"/>
      <c r="Y2" s="1"/>
      <c r="Z2" s="1"/>
    </row>
    <row r="3">
      <c r="A3" s="2" t="s">
        <v>41</v>
      </c>
      <c r="X3" s="1"/>
      <c r="Y3" s="1"/>
      <c r="Z3" s="1"/>
    </row>
    <row r="4">
      <c r="A4" s="1"/>
      <c r="B4" s="79" t="s">
        <v>42</v>
      </c>
      <c r="C4" s="3"/>
      <c r="D4" s="4"/>
      <c r="E4" s="4">
        <v>0.75</v>
      </c>
      <c r="F4" s="4"/>
      <c r="G4" s="4">
        <v>3.5</v>
      </c>
      <c r="H4" s="4"/>
      <c r="I4" s="4">
        <v>1.0</v>
      </c>
      <c r="J4" s="4"/>
      <c r="K4" s="4">
        <v>4.0</v>
      </c>
      <c r="L4" s="4"/>
      <c r="M4" s="4">
        <v>1.5</v>
      </c>
      <c r="N4" s="4"/>
      <c r="O4" s="4">
        <v>4.5</v>
      </c>
      <c r="P4" s="4"/>
      <c r="Q4" s="4">
        <v>2.5</v>
      </c>
      <c r="R4" s="4"/>
      <c r="S4" s="4">
        <v>6.0</v>
      </c>
      <c r="T4" s="4"/>
      <c r="U4" s="1"/>
      <c r="V4" s="1"/>
      <c r="W4" s="1"/>
      <c r="X4" s="1"/>
      <c r="Y4" s="1"/>
      <c r="Z4" s="1"/>
    </row>
    <row r="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20.25" customHeight="1">
      <c r="A6" s="5" t="s">
        <v>3</v>
      </c>
      <c r="B6" s="5" t="s">
        <v>4</v>
      </c>
      <c r="C6" s="5" t="s">
        <v>5</v>
      </c>
      <c r="D6" s="6" t="s">
        <v>6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8"/>
      <c r="T6" s="9" t="s">
        <v>7</v>
      </c>
      <c r="U6" s="10"/>
      <c r="V6" s="5" t="s">
        <v>8</v>
      </c>
      <c r="W6" s="5" t="s">
        <v>9</v>
      </c>
      <c r="X6" s="1"/>
      <c r="Y6" s="1"/>
      <c r="Z6" s="1"/>
    </row>
    <row r="7">
      <c r="A7" s="11"/>
      <c r="B7" s="11"/>
      <c r="C7" s="11"/>
      <c r="D7" s="12" t="s">
        <v>10</v>
      </c>
      <c r="E7" s="7"/>
      <c r="F7" s="7"/>
      <c r="G7" s="8"/>
      <c r="H7" s="12" t="s">
        <v>11</v>
      </c>
      <c r="I7" s="7"/>
      <c r="J7" s="7"/>
      <c r="K7" s="8"/>
      <c r="L7" s="12" t="s">
        <v>12</v>
      </c>
      <c r="M7" s="7"/>
      <c r="N7" s="7"/>
      <c r="O7" s="8"/>
      <c r="P7" s="12" t="s">
        <v>13</v>
      </c>
      <c r="Q7" s="7"/>
      <c r="R7" s="7"/>
      <c r="S7" s="8"/>
      <c r="T7" s="13"/>
      <c r="U7" s="14"/>
      <c r="V7" s="11"/>
      <c r="W7" s="11"/>
      <c r="X7" s="1"/>
      <c r="Y7" s="1"/>
      <c r="Z7" s="1"/>
    </row>
    <row r="8">
      <c r="A8" s="15"/>
      <c r="B8" s="15"/>
      <c r="C8" s="15"/>
      <c r="D8" s="16" t="s">
        <v>14</v>
      </c>
      <c r="E8" s="16" t="s">
        <v>15</v>
      </c>
      <c r="F8" s="16" t="s">
        <v>16</v>
      </c>
      <c r="G8" s="16" t="s">
        <v>15</v>
      </c>
      <c r="H8" s="16" t="s">
        <v>14</v>
      </c>
      <c r="I8" s="16" t="s">
        <v>15</v>
      </c>
      <c r="J8" s="16" t="s">
        <v>16</v>
      </c>
      <c r="K8" s="16" t="s">
        <v>15</v>
      </c>
      <c r="L8" s="16" t="s">
        <v>14</v>
      </c>
      <c r="M8" s="16" t="s">
        <v>15</v>
      </c>
      <c r="N8" s="16" t="s">
        <v>16</v>
      </c>
      <c r="O8" s="16" t="s">
        <v>15</v>
      </c>
      <c r="P8" s="16" t="s">
        <v>14</v>
      </c>
      <c r="Q8" s="16" t="s">
        <v>15</v>
      </c>
      <c r="R8" s="16" t="s">
        <v>16</v>
      </c>
      <c r="S8" s="16" t="s">
        <v>15</v>
      </c>
      <c r="T8" s="16" t="s">
        <v>14</v>
      </c>
      <c r="U8" s="16" t="s">
        <v>17</v>
      </c>
      <c r="V8" s="15"/>
      <c r="W8" s="15"/>
      <c r="X8" s="1"/>
      <c r="Y8" s="1"/>
      <c r="Z8" s="1"/>
    </row>
    <row r="9" ht="30.75" customHeight="1">
      <c r="A9" s="17">
        <v>1.0</v>
      </c>
      <c r="B9" s="72" t="s">
        <v>43</v>
      </c>
      <c r="C9" s="80" t="s">
        <v>44</v>
      </c>
      <c r="D9" s="69">
        <v>4.0</v>
      </c>
      <c r="E9" s="30">
        <f t="shared" ref="E9:E13" si="1">D9*0.75</f>
        <v>3</v>
      </c>
      <c r="F9" s="16"/>
      <c r="G9" s="16"/>
      <c r="H9" s="16">
        <v>2.0</v>
      </c>
      <c r="I9" s="33">
        <f t="shared" ref="I9:I12" si="2">H9*1</f>
        <v>2</v>
      </c>
      <c r="J9" s="81">
        <v>1.0</v>
      </c>
      <c r="K9" s="81">
        <v>3.5</v>
      </c>
      <c r="L9" s="16"/>
      <c r="M9" s="16"/>
      <c r="N9" s="81"/>
      <c r="O9" s="81"/>
      <c r="P9" s="16"/>
      <c r="Q9" s="16"/>
      <c r="R9" s="16"/>
      <c r="S9" s="16"/>
      <c r="T9" s="29">
        <f t="shared" ref="T9:T13" si="3">SUM(D9,H9,L9,P9)</f>
        <v>6</v>
      </c>
      <c r="U9" s="16">
        <f t="shared" ref="U9:U11" si="4">SUM(F9,J9,N9,R9)</f>
        <v>1</v>
      </c>
      <c r="V9" s="30">
        <f t="shared" ref="V9:V10" si="5">SUM(E9,G9,I9,K9,M9,O9,Q9,S9)</f>
        <v>8.5</v>
      </c>
      <c r="W9" s="51"/>
      <c r="X9" s="1"/>
      <c r="Y9" s="1"/>
      <c r="Z9" s="1"/>
    </row>
    <row r="10" ht="27.75" customHeight="1">
      <c r="A10" s="15"/>
      <c r="B10" s="15"/>
      <c r="C10" s="82" t="s">
        <v>45</v>
      </c>
      <c r="D10" s="29">
        <v>2.0</v>
      </c>
      <c r="E10" s="30">
        <f t="shared" si="1"/>
        <v>1.5</v>
      </c>
      <c r="F10" s="29"/>
      <c r="G10" s="33">
        <f t="shared" ref="G10:G11" si="6">F10*3.5</f>
        <v>0</v>
      </c>
      <c r="H10" s="29"/>
      <c r="I10" s="33">
        <f t="shared" si="2"/>
        <v>0</v>
      </c>
      <c r="J10" s="29"/>
      <c r="K10" s="33"/>
      <c r="L10" s="29"/>
      <c r="M10" s="33">
        <f>L10*1.5</f>
        <v>0</v>
      </c>
      <c r="N10" s="29"/>
      <c r="O10" s="33">
        <f t="shared" ref="O10:O11" si="7">N10*4.5</f>
        <v>0</v>
      </c>
      <c r="P10" s="29"/>
      <c r="Q10" s="33">
        <f>P10*2.5</f>
        <v>0</v>
      </c>
      <c r="R10" s="29"/>
      <c r="S10" s="33">
        <f t="shared" ref="S10:S13" si="8">R10*6</f>
        <v>0</v>
      </c>
      <c r="T10" s="29">
        <f t="shared" si="3"/>
        <v>2</v>
      </c>
      <c r="U10" s="16">
        <f t="shared" si="4"/>
        <v>0</v>
      </c>
      <c r="V10" s="30">
        <f t="shared" si="5"/>
        <v>1.5</v>
      </c>
      <c r="W10" s="51"/>
      <c r="X10" s="28"/>
      <c r="Y10" s="28"/>
      <c r="Z10" s="28"/>
    </row>
    <row r="11" ht="32.25" customHeight="1">
      <c r="A11" s="83">
        <v>2.0</v>
      </c>
      <c r="B11" s="72" t="s">
        <v>46</v>
      </c>
      <c r="C11" s="68" t="s">
        <v>47</v>
      </c>
      <c r="D11" s="73">
        <v>2.0</v>
      </c>
      <c r="E11" s="30">
        <f t="shared" si="1"/>
        <v>1.5</v>
      </c>
      <c r="F11" s="73"/>
      <c r="G11" s="33">
        <f t="shared" si="6"/>
        <v>0</v>
      </c>
      <c r="H11" s="73">
        <v>3.0</v>
      </c>
      <c r="I11" s="33">
        <f t="shared" si="2"/>
        <v>3</v>
      </c>
      <c r="J11" s="73"/>
      <c r="K11" s="74"/>
      <c r="L11" s="84">
        <v>2.0</v>
      </c>
      <c r="M11" s="33">
        <v>3.0</v>
      </c>
      <c r="N11" s="84">
        <v>1.0</v>
      </c>
      <c r="O11" s="33">
        <f t="shared" si="7"/>
        <v>4.5</v>
      </c>
      <c r="P11" s="85"/>
      <c r="Q11" s="85"/>
      <c r="R11" s="73"/>
      <c r="S11" s="33">
        <f t="shared" si="8"/>
        <v>0</v>
      </c>
      <c r="T11" s="29">
        <f t="shared" si="3"/>
        <v>7</v>
      </c>
      <c r="U11" s="16">
        <f t="shared" si="4"/>
        <v>1</v>
      </c>
      <c r="V11" s="30">
        <f>SUM(E11,G11,I11,K11,M11,O11,Q12,S11)</f>
        <v>12</v>
      </c>
      <c r="W11" s="51"/>
      <c r="X11" s="86"/>
      <c r="Y11" s="86"/>
      <c r="Z11" s="86"/>
    </row>
    <row r="12" ht="30.0" customHeight="1">
      <c r="A12" s="11"/>
      <c r="B12" s="11"/>
      <c r="C12" s="68" t="s">
        <v>48</v>
      </c>
      <c r="D12" s="29">
        <v>2.0</v>
      </c>
      <c r="E12" s="30">
        <f t="shared" si="1"/>
        <v>1.5</v>
      </c>
      <c r="F12" s="35">
        <v>1.0</v>
      </c>
      <c r="G12" s="32">
        <v>2.0</v>
      </c>
      <c r="H12" s="29">
        <v>3.0</v>
      </c>
      <c r="I12" s="33">
        <f t="shared" si="2"/>
        <v>3</v>
      </c>
      <c r="J12" s="36"/>
      <c r="K12" s="36"/>
      <c r="L12" s="29"/>
      <c r="M12" s="33"/>
      <c r="N12" s="29"/>
      <c r="O12" s="32"/>
      <c r="P12" s="73"/>
      <c r="Q12" s="33"/>
      <c r="R12" s="29"/>
      <c r="S12" s="33">
        <f t="shared" si="8"/>
        <v>0</v>
      </c>
      <c r="T12" s="29">
        <f t="shared" si="3"/>
        <v>5</v>
      </c>
      <c r="U12" s="16">
        <f>SUM(F12,J13,N12,R12)</f>
        <v>1</v>
      </c>
      <c r="V12" s="30">
        <f t="shared" ref="V12:V13" si="9">SUM(E12,G12,I12,K13,M12,O12,Q12,S12)</f>
        <v>6.5</v>
      </c>
      <c r="W12" s="51"/>
      <c r="X12" s="28"/>
      <c r="Y12" s="28"/>
      <c r="Z12" s="28"/>
    </row>
    <row r="13" ht="32.25" customHeight="1">
      <c r="A13" s="15"/>
      <c r="B13" s="15"/>
      <c r="C13" s="63" t="s">
        <v>49</v>
      </c>
      <c r="D13" s="29">
        <v>2.0</v>
      </c>
      <c r="E13" s="30">
        <f t="shared" si="1"/>
        <v>1.5</v>
      </c>
      <c r="F13" s="29"/>
      <c r="G13" s="33">
        <f>F13*3.5</f>
        <v>0</v>
      </c>
      <c r="H13" s="29">
        <v>2.0</v>
      </c>
      <c r="I13" s="33">
        <v>2.0</v>
      </c>
      <c r="J13" s="29"/>
      <c r="K13" s="33"/>
      <c r="L13" s="29">
        <v>2.0</v>
      </c>
      <c r="M13" s="33">
        <v>3.0</v>
      </c>
      <c r="N13" s="29"/>
      <c r="O13" s="33">
        <f>N13*4.5</f>
        <v>0</v>
      </c>
      <c r="P13" s="35">
        <v>2.0</v>
      </c>
      <c r="Q13" s="32">
        <v>5.0</v>
      </c>
      <c r="R13" s="29">
        <v>1.0</v>
      </c>
      <c r="S13" s="33">
        <f t="shared" si="8"/>
        <v>6</v>
      </c>
      <c r="T13" s="29">
        <f t="shared" si="3"/>
        <v>8</v>
      </c>
      <c r="U13" s="16">
        <f>SUM(F13,J13,N13,R13)</f>
        <v>1</v>
      </c>
      <c r="V13" s="30">
        <f t="shared" si="9"/>
        <v>21</v>
      </c>
      <c r="W13" s="51"/>
      <c r="X13" s="28"/>
      <c r="Y13" s="28"/>
      <c r="Z13" s="28"/>
    </row>
    <row r="14">
      <c r="A14" s="54" t="s">
        <v>27</v>
      </c>
      <c r="B14" s="8"/>
      <c r="C14" s="55"/>
      <c r="D14" s="56">
        <f t="shared" ref="D14:V14" si="10">SUM(D9:D13)</f>
        <v>12</v>
      </c>
      <c r="E14" s="57">
        <f t="shared" si="10"/>
        <v>9</v>
      </c>
      <c r="F14" s="56">
        <f t="shared" si="10"/>
        <v>1</v>
      </c>
      <c r="G14" s="56">
        <f t="shared" si="10"/>
        <v>2</v>
      </c>
      <c r="H14" s="56">
        <f t="shared" si="10"/>
        <v>10</v>
      </c>
      <c r="I14" s="58">
        <f t="shared" si="10"/>
        <v>10</v>
      </c>
      <c r="J14" s="56">
        <f t="shared" si="10"/>
        <v>1</v>
      </c>
      <c r="K14" s="56">
        <f t="shared" si="10"/>
        <v>3.5</v>
      </c>
      <c r="L14" s="56">
        <f t="shared" si="10"/>
        <v>4</v>
      </c>
      <c r="M14" s="56">
        <f t="shared" si="10"/>
        <v>6</v>
      </c>
      <c r="N14" s="56">
        <f t="shared" si="10"/>
        <v>1</v>
      </c>
      <c r="O14" s="56">
        <f t="shared" si="10"/>
        <v>4.5</v>
      </c>
      <c r="P14" s="56">
        <f t="shared" si="10"/>
        <v>2</v>
      </c>
      <c r="Q14" s="56">
        <f t="shared" si="10"/>
        <v>5</v>
      </c>
      <c r="R14" s="56">
        <f t="shared" si="10"/>
        <v>1</v>
      </c>
      <c r="S14" s="56">
        <f t="shared" si="10"/>
        <v>6</v>
      </c>
      <c r="T14" s="56">
        <f t="shared" si="10"/>
        <v>28</v>
      </c>
      <c r="U14" s="56">
        <f t="shared" si="10"/>
        <v>4</v>
      </c>
      <c r="V14" s="57">
        <f t="shared" si="10"/>
        <v>49.5</v>
      </c>
      <c r="W14" s="60">
        <f>SUM(W10:W13)</f>
        <v>0</v>
      </c>
      <c r="X14" s="61"/>
      <c r="Y14" s="61"/>
      <c r="Z14" s="61"/>
    </row>
    <row r="15">
      <c r="A15" s="54" t="s">
        <v>28</v>
      </c>
      <c r="B15" s="8"/>
      <c r="C15" s="55"/>
      <c r="D15" s="62">
        <v>0.4</v>
      </c>
      <c r="E15" s="7"/>
      <c r="F15" s="7"/>
      <c r="G15" s="8"/>
      <c r="H15" s="62">
        <v>0.3</v>
      </c>
      <c r="I15" s="7"/>
      <c r="J15" s="7"/>
      <c r="K15" s="8"/>
      <c r="L15" s="62">
        <v>0.2</v>
      </c>
      <c r="M15" s="7"/>
      <c r="N15" s="7"/>
      <c r="O15" s="8"/>
      <c r="P15" s="62">
        <v>0.1</v>
      </c>
      <c r="Q15" s="7"/>
      <c r="R15" s="7"/>
      <c r="S15" s="8"/>
      <c r="T15" s="63"/>
      <c r="U15" s="63"/>
      <c r="V15" s="63"/>
      <c r="W15" s="64">
        <f t="shared" ref="W15:W16" si="11">SUM(D15:S15)</f>
        <v>1</v>
      </c>
      <c r="X15" s="28"/>
      <c r="Y15" s="28"/>
      <c r="Z15" s="28"/>
    </row>
    <row r="16">
      <c r="A16" s="65" t="s">
        <v>29</v>
      </c>
      <c r="B16" s="8"/>
      <c r="C16" s="65"/>
      <c r="D16" s="54">
        <v>4.0</v>
      </c>
      <c r="E16" s="7"/>
      <c r="F16" s="7"/>
      <c r="G16" s="8"/>
      <c r="H16" s="54">
        <v>3.0</v>
      </c>
      <c r="I16" s="7"/>
      <c r="J16" s="7"/>
      <c r="K16" s="8"/>
      <c r="L16" s="54">
        <v>2.0</v>
      </c>
      <c r="M16" s="7"/>
      <c r="N16" s="7"/>
      <c r="O16" s="8"/>
      <c r="P16" s="54">
        <v>1.0</v>
      </c>
      <c r="Q16" s="7"/>
      <c r="R16" s="7"/>
      <c r="S16" s="8"/>
      <c r="T16" s="63"/>
      <c r="U16" s="63"/>
      <c r="V16" s="63"/>
      <c r="W16" s="66">
        <f t="shared" si="11"/>
        <v>10</v>
      </c>
      <c r="X16" s="28"/>
      <c r="Y16" s="28"/>
      <c r="Z16" s="28"/>
    </row>
    <row r="1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8">
    <mergeCell ref="V6:V8"/>
    <mergeCell ref="W6:W8"/>
    <mergeCell ref="L7:O7"/>
    <mergeCell ref="P7:S7"/>
    <mergeCell ref="A2:W2"/>
    <mergeCell ref="A3:W3"/>
    <mergeCell ref="A6:A8"/>
    <mergeCell ref="B6:B8"/>
    <mergeCell ref="C6:C8"/>
    <mergeCell ref="D6:S6"/>
    <mergeCell ref="T6:U7"/>
    <mergeCell ref="D7:G7"/>
    <mergeCell ref="H7:K7"/>
    <mergeCell ref="A9:A10"/>
    <mergeCell ref="B9:B10"/>
    <mergeCell ref="A11:A13"/>
    <mergeCell ref="B11:B13"/>
    <mergeCell ref="A14:B14"/>
    <mergeCell ref="H16:K16"/>
    <mergeCell ref="L16:O16"/>
    <mergeCell ref="A15:B15"/>
    <mergeCell ref="D15:G15"/>
    <mergeCell ref="H15:K15"/>
    <mergeCell ref="L15:O15"/>
    <mergeCell ref="P15:S15"/>
    <mergeCell ref="A16:B16"/>
    <mergeCell ref="D16:G16"/>
    <mergeCell ref="P16:S16"/>
  </mergeCells>
  <printOptions/>
  <pageMargins bottom="0.75" footer="0.0" header="0.0" left="0.7" right="0.7" top="0.75"/>
  <pageSetup paperSize="9" orientation="portrait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2020-11-23T17:31:39Z</dcterms:created>
  <dc:creator>Thu Thao</dc:creator>
</cp:coreProperties>
</file>